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1e695b1e97430b1e/JNE 2018/"/>
    </mc:Choice>
  </mc:AlternateContent>
  <bookViews>
    <workbookView xWindow="0" yWindow="0" windowWidth="28770" windowHeight="8265" tabRatio="386" xr2:uid="{00000000-000D-0000-FFFF-FFFF00000000}"/>
  </bookViews>
  <sheets>
    <sheet name="Inscription" sheetId="3" r:id="rId1"/>
    <sheet name="Références" sheetId="2" state="hidden" r:id="rId2"/>
    <sheet name="Feuil1" sheetId="4" state="hidden" r:id="rId3"/>
  </sheets>
  <definedNames>
    <definedName name="_01_01_2016">Références!$C$41</definedName>
    <definedName name="Au_01_01_année_JNE">Références!$C$41</definedName>
    <definedName name="Choix_Chambre">Références!$C$9:$C$10</definedName>
    <definedName name="Choix_Chambre_Enfant">Références!$C$9</definedName>
    <definedName name="Choix_Formule_JNE">Inscription!$B$40</definedName>
    <definedName name="Choix_Options">Inscription!$H$40</definedName>
    <definedName name="Choix_Single_2n">Références!$D$28</definedName>
    <definedName name="Choix_Single_3n">Références!$D$29</definedName>
    <definedName name="Choix_Transport">Références!$C$13:$C$17</definedName>
    <definedName name="CJT">Inscription!$D$10</definedName>
    <definedName name="Liste_AS">Références!$B$4:$B$18</definedName>
    <definedName name="Liste_Formules_JNE">Références!$C$24:$C$25</definedName>
    <definedName name="Liste_Options">Références!$B$33:$B$39</definedName>
    <definedName name="Liste_Prix_Formules_JNE">Références!$D$24:$D$26</definedName>
    <definedName name="Liste_Société">Références!$D$9:$D$12</definedName>
    <definedName name="Liste_Sports">Références!$E$4:$E$18</definedName>
    <definedName name="Repas_Midi_3eJ">Références!$D$31</definedName>
    <definedName name="Tableau_Cotisations">Références!$C$4:$D$7</definedName>
    <definedName name="Tableau_Formules_JNE">Références!$C$24:$E$26</definedName>
    <definedName name="Tableau_Tarifs_Options">Références!$B$33:$E$39</definedName>
    <definedName name="Tarifs_Options">Références!$E$33:$E$38</definedName>
    <definedName name="_xlnm.Print_Area" localSheetId="0">Inscription!$A$1:$J$61</definedName>
    <definedName name="_xlnm.Print_Area" localSheetId="1">Références!$A$3:$E$41</definedName>
  </definedNames>
  <calcPr calcId="171027"/>
</workbook>
</file>

<file path=xl/calcChain.xml><?xml version="1.0" encoding="utf-8"?>
<calcChain xmlns="http://schemas.openxmlformats.org/spreadsheetml/2006/main">
  <c r="F42" i="3" l="1"/>
  <c r="I34" i="3" l="1"/>
  <c r="I32" i="3"/>
  <c r="I33" i="3"/>
  <c r="G32" i="3"/>
  <c r="G33" i="3"/>
  <c r="G34" i="3"/>
  <c r="D34" i="3"/>
  <c r="D33" i="3"/>
  <c r="D32" i="3"/>
  <c r="E39" i="2" l="1"/>
  <c r="E38" i="2"/>
  <c r="E37" i="2" l="1"/>
  <c r="E36" i="2"/>
  <c r="D42" i="3"/>
  <c r="B42" i="3"/>
  <c r="G29" i="3"/>
  <c r="H42" i="3"/>
  <c r="G18" i="3"/>
  <c r="H25" i="3"/>
  <c r="H24" i="3"/>
  <c r="G25" i="3"/>
  <c r="G24" i="3"/>
  <c r="J42" i="3" l="1"/>
</calcChain>
</file>

<file path=xl/sharedStrings.xml><?xml version="1.0" encoding="utf-8"?>
<sst xmlns="http://schemas.openxmlformats.org/spreadsheetml/2006/main" count="143" uniqueCount="141">
  <si>
    <r>
      <t>AGT</t>
    </r>
    <r>
      <rPr>
        <sz val="8"/>
        <rFont val="Arial"/>
        <family val="2"/>
      </rPr>
      <t xml:space="preserve">: Agent en activité ou à la retraite </t>
    </r>
  </si>
  <si>
    <r>
      <t>EXT</t>
    </r>
    <r>
      <rPr>
        <sz val="8"/>
        <rFont val="Arial"/>
        <family val="2"/>
      </rPr>
      <t>: Personne invitée par un agent</t>
    </r>
  </si>
  <si>
    <t>ALPES</t>
  </si>
  <si>
    <t>ALSACE</t>
  </si>
  <si>
    <t>AQUITAINE</t>
  </si>
  <si>
    <t>BFC</t>
  </si>
  <si>
    <t>CORSE</t>
  </si>
  <si>
    <t>COTES D'AZUR</t>
  </si>
  <si>
    <t>LCA</t>
  </si>
  <si>
    <t>LIMOUSIN</t>
  </si>
  <si>
    <t>NORD</t>
  </si>
  <si>
    <t>OUEST</t>
  </si>
  <si>
    <t>PARIS</t>
  </si>
  <si>
    <t>PROVENCE</t>
  </si>
  <si>
    <t>RHÔNE</t>
  </si>
  <si>
    <t>Précisez bien votre adresse email</t>
  </si>
  <si>
    <t>TOTAL A REGLER</t>
  </si>
  <si>
    <t xml:space="preserve">Statut </t>
  </si>
  <si>
    <t xml:space="preserve">AS Régionale </t>
  </si>
  <si>
    <t xml:space="preserve">Nom </t>
  </si>
  <si>
    <t xml:space="preserve">Prénom </t>
  </si>
  <si>
    <r>
      <t xml:space="preserve">N° carte </t>
    </r>
    <r>
      <rPr>
        <b/>
        <sz val="11"/>
        <color indexed="9"/>
        <rFont val="Arial"/>
        <family val="2"/>
      </rPr>
      <t>)</t>
    </r>
    <r>
      <rPr>
        <b/>
        <sz val="11"/>
        <rFont val="Arial"/>
        <family val="2"/>
      </rPr>
      <t xml:space="preserve">
US ORTF</t>
    </r>
    <r>
      <rPr>
        <b/>
        <sz val="11"/>
        <color indexed="9"/>
        <rFont val="Arial"/>
        <family val="2"/>
      </rPr>
      <t>)</t>
    </r>
  </si>
  <si>
    <t>Sexe</t>
  </si>
  <si>
    <t xml:space="preserve">DATE LIMITE D'INSCRIPTION : </t>
  </si>
  <si>
    <t>AGT</t>
  </si>
  <si>
    <t>CJT</t>
  </si>
  <si>
    <t>ENF</t>
  </si>
  <si>
    <t>EXT</t>
  </si>
  <si>
    <t>Liste_Cotisations</t>
  </si>
  <si>
    <t>Liste_AS</t>
  </si>
  <si>
    <t xml:space="preserve">Email </t>
  </si>
  <si>
    <r>
      <t>Tél. Portable</t>
    </r>
    <r>
      <rPr>
        <b/>
        <sz val="11"/>
        <color indexed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(sans espace)</t>
    </r>
    <r>
      <rPr>
        <b/>
        <sz val="8"/>
        <color indexed="9"/>
        <rFont val="Arial"/>
        <family val="2"/>
      </rPr>
      <t>)</t>
    </r>
  </si>
  <si>
    <t>contact@usortf.com</t>
  </si>
  <si>
    <t>Choix Transport</t>
  </si>
  <si>
    <t>Voiture</t>
  </si>
  <si>
    <t>Bowling</t>
  </si>
  <si>
    <t>Football</t>
  </si>
  <si>
    <t>Golf</t>
  </si>
  <si>
    <t>Pétanque</t>
  </si>
  <si>
    <t>Tennis</t>
  </si>
  <si>
    <t>Tennis de Table</t>
  </si>
  <si>
    <t>Liste_Formules_JNE</t>
  </si>
  <si>
    <t>Car</t>
  </si>
  <si>
    <t>Train</t>
  </si>
  <si>
    <t>Avion</t>
  </si>
  <si>
    <t>Mini Bus</t>
  </si>
  <si>
    <t xml:space="preserve">Moyen de Transport </t>
  </si>
  <si>
    <t>Bowling, Golf, Tennis, Tennis de table</t>
  </si>
  <si>
    <t>Course 3 Km</t>
  </si>
  <si>
    <t>Course 10 Km</t>
  </si>
  <si>
    <t>Course 3 &amp; 10 Km</t>
  </si>
  <si>
    <t>(Réservés aux AGENTS)</t>
  </si>
  <si>
    <t>Tarif Enfant
&lt; 12 ans</t>
  </si>
  <si>
    <t>Formule Chambre</t>
  </si>
  <si>
    <t>Liste_Tarifs</t>
  </si>
  <si>
    <t>Liste_Tarifs Enfant</t>
  </si>
  <si>
    <t xml:space="preserve">Séjour </t>
  </si>
  <si>
    <t>2 Nuitées</t>
  </si>
  <si>
    <t>Twin</t>
  </si>
  <si>
    <t>Couple</t>
  </si>
  <si>
    <t>Single</t>
  </si>
  <si>
    <t>INA</t>
  </si>
  <si>
    <t>Liste Société</t>
  </si>
  <si>
    <t>FTV</t>
  </si>
  <si>
    <t>RF</t>
  </si>
  <si>
    <t>TDF</t>
  </si>
  <si>
    <t>&gt; 30j</t>
  </si>
  <si>
    <t>Avec Chambre (Twin / Couple)</t>
  </si>
  <si>
    <t>Options Visites</t>
  </si>
  <si>
    <t>Option1</t>
  </si>
  <si>
    <t>Option2</t>
  </si>
  <si>
    <t>NORMANDIE</t>
  </si>
  <si>
    <t>Visites</t>
  </si>
  <si>
    <t>Option 2</t>
  </si>
  <si>
    <t>Option 1</t>
  </si>
  <si>
    <t>Discipline Principale</t>
  </si>
  <si>
    <t>Liste Disciplines</t>
  </si>
  <si>
    <t>Aucune</t>
  </si>
  <si>
    <t>EuroSports (si qualification)</t>
  </si>
  <si>
    <t>Supplément
Chambre Single</t>
  </si>
  <si>
    <t>Bowling, Cyclisme, Golf …</t>
  </si>
  <si>
    <t>Natation 50m</t>
  </si>
  <si>
    <t>Natation 100m</t>
  </si>
  <si>
    <t>Natation 50 &amp; 100m</t>
  </si>
  <si>
    <t>Choix Formule JNE</t>
  </si>
  <si>
    <t>Repas Lundi Midi</t>
  </si>
  <si>
    <t>Repas Lundi midi</t>
  </si>
  <si>
    <t>Cyclisme Ligne</t>
  </si>
  <si>
    <r>
      <t xml:space="preserve">Remplir </t>
    </r>
    <r>
      <rPr>
        <b/>
        <i/>
        <u/>
        <sz val="10"/>
        <color indexed="10"/>
        <rFont val="Arial Narrow"/>
        <family val="2"/>
      </rPr>
      <t>impérativement</t>
    </r>
    <r>
      <rPr>
        <b/>
        <i/>
        <sz val="10"/>
        <color indexed="10"/>
        <rFont val="Arial Narrow"/>
        <family val="2"/>
      </rPr>
      <t xml:space="preserve"> dans l'ordre, toutes les cases.</t>
    </r>
  </si>
  <si>
    <t>FICHE INSCRIPTION INDIVIDUELLE</t>
  </si>
  <si>
    <t>Hébergement - Pension  Complète (P.C)</t>
  </si>
  <si>
    <t>Licences</t>
  </si>
  <si>
    <t>Classements</t>
  </si>
  <si>
    <t>NOM &amp; Prénom du Conjoint ou Colocataire (Si Hébergement)</t>
  </si>
  <si>
    <t>Compétiteur / Accompagnateur</t>
  </si>
  <si>
    <r>
      <t>CJT</t>
    </r>
    <r>
      <rPr>
        <sz val="8"/>
        <rFont val="Arial"/>
        <family val="2"/>
      </rPr>
      <t xml:space="preserve">: Conjoint d'un </t>
    </r>
    <r>
      <rPr>
        <u/>
        <sz val="8"/>
        <rFont val="Arial"/>
        <family val="2"/>
      </rPr>
      <t>agent (sinon extérieur)</t>
    </r>
  </si>
  <si>
    <r>
      <t xml:space="preserve">Date de naissance 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Au format : JJ/MM/AA</t>
    </r>
  </si>
  <si>
    <t>Société</t>
  </si>
  <si>
    <t>Choix Formule Chambre</t>
  </si>
  <si>
    <t>&lt; 30j  &amp;  &gt; 16j</t>
  </si>
  <si>
    <t>&lt; 15j  &amp;  &gt; 3j</t>
  </si>
  <si>
    <t>&lt; 3j</t>
  </si>
  <si>
    <t>● Etre à jour d'un certificat médical de non contre indication de sport, ou licence appropriée.</t>
  </si>
  <si>
    <t>● Casque obligatoire pour le cyclisme. A défaut de quoi, l'organisation ne sera en aucun cas tenue pour responsable en cas d'accident.</t>
  </si>
  <si>
    <t>Discipline Secondaire</t>
  </si>
  <si>
    <r>
      <t>Age</t>
    </r>
    <r>
      <rPr>
        <b/>
        <sz val="12"/>
        <color indexed="9"/>
        <rFont val="Arial"/>
        <family val="2"/>
      </rPr>
      <t xml:space="preserve">
</t>
    </r>
    <r>
      <rPr>
        <b/>
        <sz val="8"/>
        <rFont val="Arial"/>
        <family val="2"/>
      </rPr>
      <t>au 01/01/2017</t>
    </r>
  </si>
  <si>
    <r>
      <t xml:space="preserve">ENF- </t>
    </r>
    <r>
      <rPr>
        <sz val="8"/>
        <rFont val="Arial"/>
        <family val="2"/>
      </rPr>
      <t xml:space="preserve">: Enfant &lt; 18 ans, d'un agent ou de son conjoint.
</t>
    </r>
    <r>
      <rPr>
        <b/>
        <sz val="8"/>
        <rFont val="Arial"/>
        <family val="2"/>
      </rPr>
      <t>ENF+</t>
    </r>
    <r>
      <rPr>
        <sz val="8"/>
        <rFont val="Arial"/>
        <family val="2"/>
      </rPr>
      <t xml:space="preserve"> : Enfant, de 18 ans à 25 ans, non AGT, d'un agent ou de son conjoint</t>
    </r>
  </si>
  <si>
    <t>Option 3</t>
  </si>
  <si>
    <t>Option3</t>
  </si>
  <si>
    <t>Options 1+2</t>
  </si>
  <si>
    <t>Options 1+3</t>
  </si>
  <si>
    <t>Options 2+3</t>
  </si>
  <si>
    <t>Options 1+2+3</t>
  </si>
  <si>
    <r>
      <t xml:space="preserve">Ce formulaire doit être rempli informatiquement et </t>
    </r>
    <r>
      <rPr>
        <b/>
        <i/>
        <u/>
        <sz val="10"/>
        <color indexed="10"/>
        <rFont val="Arial Narrow"/>
        <family val="2"/>
      </rPr>
      <t>complètement</t>
    </r>
    <r>
      <rPr>
        <b/>
        <i/>
        <sz val="10"/>
        <color indexed="10"/>
        <rFont val="Arial Narrow"/>
        <family val="2"/>
      </rPr>
      <t xml:space="preserve">, puis transmis à votre responsable d'AS sous forme électronique (email) </t>
    </r>
    <r>
      <rPr>
        <b/>
        <i/>
        <u/>
        <sz val="10"/>
        <color indexed="10"/>
        <rFont val="Arial Narrow"/>
        <family val="2"/>
      </rPr>
      <t>de préférence</t>
    </r>
    <r>
      <rPr>
        <b/>
        <i/>
        <sz val="10"/>
        <color indexed="10"/>
        <rFont val="Arial Narrow"/>
        <family val="2"/>
      </rPr>
      <t>.</t>
    </r>
    <r>
      <rPr>
        <b/>
        <i/>
        <sz val="10"/>
        <rFont val="Arial Narrow"/>
        <family val="2"/>
      </rPr>
      <t xml:space="preserve">
Un certain nombre de champs possède une liste déroulante à prendre </t>
    </r>
    <r>
      <rPr>
        <b/>
        <i/>
        <u/>
        <sz val="10"/>
        <rFont val="Arial Narrow"/>
        <family val="2"/>
      </rPr>
      <t>obligatoirement</t>
    </r>
    <r>
      <rPr>
        <b/>
        <i/>
        <sz val="10"/>
        <rFont val="Arial Narrow"/>
        <family val="2"/>
      </rPr>
      <t xml:space="preserve"> en compte pour la saisie.</t>
    </r>
  </si>
  <si>
    <t>● Si le nombre de participants à une discipline (ou visite) n'est pas suffisant, l'AS Organisatrice se réserve le droit d'annuler cette dernière</t>
  </si>
  <si>
    <t>Single non prévue pour enfants &lt; 12 ans</t>
  </si>
  <si>
    <r>
      <t xml:space="preserve">JEUX NATIONAUX D'ÉTÉ 2017
</t>
    </r>
    <r>
      <rPr>
        <b/>
        <sz val="12"/>
        <rFont val="Arial"/>
        <family val="2"/>
      </rPr>
      <t>RÉFÉRENCES</t>
    </r>
  </si>
  <si>
    <t>3 Nuitées</t>
  </si>
  <si>
    <t>Dimanche AM</t>
  </si>
  <si>
    <t>MIDI PYRENEES</t>
  </si>
  <si>
    <r>
      <t xml:space="preserve">(Si </t>
    </r>
    <r>
      <rPr>
        <b/>
        <u/>
        <sz val="8"/>
        <color indexed="10"/>
        <rFont val="Arial"/>
        <family val="2"/>
      </rPr>
      <t>Agent</t>
    </r>
    <r>
      <rPr>
        <b/>
        <sz val="8"/>
        <color indexed="10"/>
        <rFont val="Arial"/>
        <family val="2"/>
      </rPr>
      <t xml:space="preserve"> ORTF)</t>
    </r>
  </si>
  <si>
    <t>Pour plus de détails, vous pouvez contacter votre responsable d'AS ou les contacts suivants :</t>
  </si>
  <si>
    <t>* Le repas du vendredi soir n'est pas inclus dans le prix</t>
  </si>
  <si>
    <t>Au 01_01_ANNEE_JNE</t>
  </si>
  <si>
    <t>En m'inscrivant, j'accepte les conditions d'inscription liées aux Jeux Nationaux d'Eté (voir site US : http://usortf.com)
Et en particulier :</t>
  </si>
  <si>
    <t>Toute annulation non justifiée impliquera les taux de retenue suivants :</t>
  </si>
  <si>
    <t>● Clauses d'annulation après la date limite d'inscription :</t>
  </si>
  <si>
    <t>Visite guidée d’une cabane ostréicole avec dégustation</t>
  </si>
  <si>
    <t>Visite de l’Aquarium de La Rochelle avec audio-guide</t>
  </si>
  <si>
    <t>Croisière commentée autour de Fort Boyard</t>
  </si>
  <si>
    <t>Samedi AM</t>
  </si>
  <si>
    <t>Dimanche Matin</t>
  </si>
  <si>
    <t xml:space="preserve">  Option Repas Lundi midi - Beausejour ou Repas à emporter</t>
  </si>
  <si>
    <t>JNE_CHATELAILLON@francetv.fr</t>
  </si>
  <si>
    <t>Le Vendredi 30 Mars 2018</t>
  </si>
  <si>
    <t>JEUX NATIONAUX D'ÉTÉ 2018 DE L'AUDIOVISUEL</t>
  </si>
  <si>
    <t xml:space="preserve">  Séjour 2 Nuitées : Samedi 19 (matin) au Lundi 21 (matin 10h)</t>
  </si>
  <si>
    <r>
      <t xml:space="preserve">  Séjour 3 Nuitées : Vendredi 18 (soir </t>
    </r>
    <r>
      <rPr>
        <b/>
        <sz val="11"/>
        <color indexed="12"/>
        <rFont val="Arial Narrow"/>
        <family val="2"/>
      </rPr>
      <t>*</t>
    </r>
    <r>
      <rPr>
        <b/>
        <sz val="11"/>
        <rFont val="Arial Narrow"/>
        <family val="2"/>
      </rPr>
      <t>) au Lundi 21 (matin 10h)</t>
    </r>
  </si>
  <si>
    <t>Beach-Volley</t>
  </si>
  <si>
    <t>Taille T-Shirt</t>
  </si>
  <si>
    <t>Menu Végétarien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</si>
</sst>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€&quot;#,##0_);[Red]\(&quot;€&quot;#,##0\)"/>
    <numFmt numFmtId="165" formatCode="\ #,##0.00\ [$€]\ ;\-#,##0.00\ [$€]\ ;&quot; -&quot;#\ [$€]\ ;@\ "/>
    <numFmt numFmtId="166" formatCode="#,##0.00&quot; €&quot;"/>
    <numFmt numFmtId="167" formatCode="\(#,##0.00&quot; €)&quot;"/>
    <numFmt numFmtId="168" formatCode="dd/mm/yy;@"/>
    <numFmt numFmtId="169" formatCode="0;[Red]0"/>
    <numFmt numFmtId="170" formatCode="#,##0.00\ &quot;€&quot;"/>
    <numFmt numFmtId="171" formatCode="0#\ ##\ ##\ ##\ ##"/>
    <numFmt numFmtId="172" formatCode="#,##0\ &quot;€&quot;"/>
  </numFmts>
  <fonts count="58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8"/>
      <name val="Arial Narrow"/>
      <family val="2"/>
    </font>
    <font>
      <i/>
      <sz val="12"/>
      <name val="Arial"/>
      <family val="2"/>
    </font>
    <font>
      <i/>
      <sz val="14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2"/>
      <color indexed="10"/>
      <name val="Arial Narrow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name val="Times New Roman"/>
      <family val="1"/>
    </font>
    <font>
      <b/>
      <sz val="15"/>
      <name val="SimSun-ExtB"/>
      <family val="3"/>
    </font>
    <font>
      <b/>
      <i/>
      <sz val="10"/>
      <name val="Arial Narrow"/>
      <family val="2"/>
    </font>
    <font>
      <b/>
      <sz val="11"/>
      <name val="Arial"/>
      <family val="2"/>
    </font>
    <font>
      <b/>
      <i/>
      <sz val="9"/>
      <name val="Arial Narrow"/>
      <family val="2"/>
    </font>
    <font>
      <b/>
      <u/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Lucida Sans Unicode"/>
      <family val="2"/>
    </font>
    <font>
      <b/>
      <sz val="14"/>
      <color indexed="10"/>
      <name val="Rockwell"/>
      <family val="1"/>
    </font>
    <font>
      <sz val="10"/>
      <name val="Calibri"/>
      <family val="2"/>
    </font>
    <font>
      <b/>
      <sz val="8"/>
      <color indexed="9"/>
      <name val="Arial"/>
      <family val="2"/>
    </font>
    <font>
      <b/>
      <i/>
      <sz val="10"/>
      <color indexed="10"/>
      <name val="Arial Narrow"/>
      <family val="2"/>
    </font>
    <font>
      <b/>
      <sz val="14"/>
      <name val="Byington"/>
    </font>
    <font>
      <sz val="14"/>
      <name val="Byington"/>
    </font>
    <font>
      <b/>
      <sz val="11"/>
      <name val="Arial Narrow"/>
      <family val="2"/>
    </font>
    <font>
      <b/>
      <sz val="9"/>
      <color indexed="10"/>
      <name val="Arial"/>
      <family val="2"/>
    </font>
    <font>
      <b/>
      <i/>
      <u/>
      <sz val="10"/>
      <color indexed="10"/>
      <name val="Arial Narrow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Byington"/>
    </font>
    <font>
      <b/>
      <sz val="12"/>
      <color indexed="62"/>
      <name val="Byington"/>
    </font>
    <font>
      <b/>
      <sz val="12"/>
      <color indexed="62"/>
      <name val="Arial"/>
      <family val="2"/>
    </font>
    <font>
      <b/>
      <sz val="11"/>
      <color indexed="12"/>
      <name val="Arial Narrow"/>
      <family val="2"/>
    </font>
    <font>
      <b/>
      <sz val="10"/>
      <color indexed="12"/>
      <name val="Arial"/>
      <family val="2"/>
    </font>
    <font>
      <u/>
      <sz val="8"/>
      <name val="Arial"/>
      <family val="2"/>
    </font>
    <font>
      <b/>
      <sz val="8"/>
      <color indexed="10"/>
      <name val="Arial"/>
      <family val="2"/>
    </font>
    <font>
      <b/>
      <sz val="9"/>
      <color theme="3" tint="-0.249977111117893"/>
      <name val="Arial"/>
      <family val="2"/>
    </font>
    <font>
      <b/>
      <i/>
      <u/>
      <sz val="10"/>
      <name val="Arial Narrow"/>
      <family val="2"/>
    </font>
    <font>
      <b/>
      <sz val="10"/>
      <color rgb="FFC00000"/>
      <name val="Arial"/>
      <family val="2"/>
    </font>
    <font>
      <b/>
      <u/>
      <sz val="8"/>
      <color indexed="10"/>
      <name val="Arial"/>
      <family val="2"/>
    </font>
    <font>
      <b/>
      <u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5" fontId="32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316">
    <xf numFmtId="0" fontId="0" fillId="0" borderId="0" xfId="0"/>
    <xf numFmtId="0" fontId="7" fillId="0" borderId="0" xfId="0" applyFont="1" applyFill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right" vertical="center"/>
    </xf>
    <xf numFmtId="0" fontId="5" fillId="0" borderId="2" xfId="0" applyFont="1" applyFill="1" applyBorder="1" applyAlignment="1" applyProtection="1">
      <alignment vertical="center"/>
    </xf>
    <xf numFmtId="16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right" vertical="center" wrapText="1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14" fontId="34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shrinkToFit="1"/>
    </xf>
    <xf numFmtId="0" fontId="20" fillId="0" borderId="6" xfId="0" applyFont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NumberFormat="1" applyFont="1" applyFill="1" applyBorder="1" applyAlignment="1" applyProtection="1">
      <alignment horizontal="left" vertical="center"/>
    </xf>
    <xf numFmtId="170" fontId="10" fillId="0" borderId="0" xfId="0" applyNumberFormat="1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6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172" fontId="9" fillId="3" borderId="1" xfId="0" applyNumberFormat="1" applyFont="1" applyFill="1" applyBorder="1" applyAlignment="1" applyProtection="1">
      <alignment horizontal="center" vertical="center"/>
      <protection hidden="1"/>
    </xf>
    <xf numFmtId="172" fontId="9" fillId="4" borderId="13" xfId="1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 applyProtection="1">
      <alignment horizontal="left" vertic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3" xfId="0" applyNumberFormat="1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 horizontal="center"/>
    </xf>
    <xf numFmtId="171" fontId="9" fillId="2" borderId="1" xfId="0" applyNumberFormat="1" applyFont="1" applyFill="1" applyBorder="1" applyAlignment="1" applyProtection="1">
      <alignment horizontal="center" vertical="center"/>
      <protection locked="0"/>
    </xf>
    <xf numFmtId="166" fontId="9" fillId="2" borderId="1" xfId="1" applyNumberFormat="1" applyFont="1" applyFill="1" applyBorder="1" applyAlignment="1" applyProtection="1">
      <alignment horizontal="center" vertical="center"/>
      <protection locked="0"/>
    </xf>
    <xf numFmtId="166" fontId="9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49" fontId="25" fillId="0" borderId="5" xfId="0" applyNumberFormat="1" applyFont="1" applyFill="1" applyBorder="1" applyAlignment="1" applyProtection="1">
      <alignment horizontal="right" vertical="center" wrapText="1"/>
    </xf>
    <xf numFmtId="49" fontId="25" fillId="0" borderId="0" xfId="0" applyNumberFormat="1" applyFont="1" applyFill="1" applyBorder="1" applyAlignment="1" applyProtection="1">
      <alignment horizontal="right" vertical="center"/>
    </xf>
    <xf numFmtId="168" fontId="9" fillId="2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4" xfId="0" applyNumberFormat="1" applyFont="1" applyBorder="1" applyAlignment="1">
      <alignment horizontal="center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172" fontId="2" fillId="0" borderId="23" xfId="0" applyNumberFormat="1" applyFont="1" applyFill="1" applyBorder="1" applyAlignment="1" applyProtection="1">
      <alignment horizontal="center" vertical="center" wrapText="1"/>
    </xf>
    <xf numFmtId="0" fontId="41" fillId="0" borderId="24" xfId="0" applyNumberFormat="1" applyFont="1" applyFill="1" applyBorder="1" applyAlignment="1" applyProtection="1">
      <alignment horizontal="left" vertical="center"/>
    </xf>
    <xf numFmtId="0" fontId="30" fillId="0" borderId="17" xfId="0" applyFont="1" applyFill="1" applyBorder="1" applyAlignment="1">
      <alignment vertical="center"/>
    </xf>
    <xf numFmtId="0" fontId="30" fillId="0" borderId="25" xfId="0" applyFont="1" applyFill="1" applyBorder="1" applyAlignment="1" applyProtection="1">
      <alignment vertical="center"/>
    </xf>
    <xf numFmtId="0" fontId="9" fillId="5" borderId="20" xfId="0" applyFont="1" applyFill="1" applyBorder="1" applyAlignment="1" applyProtection="1">
      <alignment horizontal="center" vertical="center" shrinkToFit="1"/>
      <protection locked="0"/>
    </xf>
    <xf numFmtId="49" fontId="9" fillId="5" borderId="20" xfId="0" applyNumberFormat="1" applyFont="1" applyFill="1" applyBorder="1" applyAlignment="1" applyProtection="1">
      <alignment horizontal="center" vertical="center" shrinkToFit="1"/>
      <protection locked="0"/>
    </xf>
    <xf numFmtId="3" fontId="9" fillId="6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left"/>
    </xf>
    <xf numFmtId="0" fontId="2" fillId="7" borderId="32" xfId="0" applyFont="1" applyFill="1" applyBorder="1" applyAlignment="1">
      <alignment horizontal="left" vertical="center"/>
    </xf>
    <xf numFmtId="0" fontId="2" fillId="7" borderId="32" xfId="0" applyNumberFormat="1" applyFont="1" applyFill="1" applyBorder="1" applyAlignment="1">
      <alignment horizontal="left" vertical="center"/>
    </xf>
    <xf numFmtId="0" fontId="2" fillId="5" borderId="32" xfId="0" applyNumberFormat="1" applyFont="1" applyFill="1" applyBorder="1" applyAlignment="1">
      <alignment horizontal="left" vertical="center"/>
    </xf>
    <xf numFmtId="172" fontId="9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172" fontId="2" fillId="0" borderId="31" xfId="0" applyNumberFormat="1" applyFont="1" applyBorder="1" applyAlignment="1">
      <alignment horizontal="center"/>
    </xf>
    <xf numFmtId="172" fontId="2" fillId="0" borderId="41" xfId="0" applyNumberFormat="1" applyFont="1" applyFill="1" applyBorder="1" applyAlignment="1" applyProtection="1">
      <alignment horizontal="center" vertical="center" wrapText="1"/>
    </xf>
    <xf numFmtId="0" fontId="44" fillId="0" borderId="47" xfId="2" applyNumberFormat="1" applyFont="1" applyFill="1" applyBorder="1" applyAlignment="1" applyProtection="1">
      <alignment vertical="center"/>
      <protection locked="0"/>
    </xf>
    <xf numFmtId="172" fontId="2" fillId="0" borderId="48" xfId="0" applyNumberFormat="1" applyFont="1" applyFill="1" applyBorder="1" applyAlignment="1" applyProtection="1">
      <alignment horizontal="center" vertical="center" wrapText="1"/>
    </xf>
    <xf numFmtId="172" fontId="2" fillId="0" borderId="48" xfId="0" applyNumberFormat="1" applyFont="1" applyBorder="1" applyAlignment="1">
      <alignment horizontal="center"/>
    </xf>
    <xf numFmtId="0" fontId="9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8" borderId="6" xfId="0" applyFont="1" applyFill="1" applyBorder="1" applyAlignment="1">
      <alignment horizontal="center" vertical="center"/>
    </xf>
    <xf numFmtId="170" fontId="2" fillId="9" borderId="50" xfId="0" applyNumberFormat="1" applyFont="1" applyFill="1" applyBorder="1" applyAlignment="1" applyProtection="1">
      <alignment horizontal="center" vertical="center"/>
      <protection hidden="1"/>
    </xf>
    <xf numFmtId="170" fontId="2" fillId="9" borderId="51" xfId="0" applyNumberFormat="1" applyFont="1" applyFill="1" applyBorder="1" applyAlignment="1" applyProtection="1">
      <alignment horizontal="center" vertical="center"/>
      <protection hidden="1"/>
    </xf>
    <xf numFmtId="170" fontId="2" fillId="9" borderId="52" xfId="0" applyNumberFormat="1" applyFont="1" applyFill="1" applyBorder="1" applyAlignment="1" applyProtection="1">
      <alignment horizontal="center" vertical="center"/>
      <protection hidden="1"/>
    </xf>
    <xf numFmtId="170" fontId="2" fillId="9" borderId="53" xfId="0" applyNumberFormat="1" applyFont="1" applyFill="1" applyBorder="1" applyAlignment="1" applyProtection="1">
      <alignment horizontal="center" vertical="center"/>
      <protection hidden="1"/>
    </xf>
    <xf numFmtId="0" fontId="0" fillId="9" borderId="54" xfId="0" applyFill="1" applyBorder="1"/>
    <xf numFmtId="0" fontId="0" fillId="9" borderId="55" xfId="0" applyFill="1" applyBorder="1"/>
    <xf numFmtId="0" fontId="0" fillId="9" borderId="56" xfId="0" applyFill="1" applyBorder="1"/>
    <xf numFmtId="0" fontId="0" fillId="9" borderId="57" xfId="0" applyFill="1" applyBorder="1"/>
    <xf numFmtId="0" fontId="0" fillId="9" borderId="58" xfId="0" applyFill="1" applyBorder="1"/>
    <xf numFmtId="0" fontId="0" fillId="9" borderId="59" xfId="0" applyFill="1" applyBorder="1"/>
    <xf numFmtId="0" fontId="2" fillId="10" borderId="60" xfId="0" applyFont="1" applyFill="1" applyBorder="1" applyAlignment="1" applyProtection="1">
      <alignment horizontal="center" vertical="center"/>
      <protection locked="0"/>
    </xf>
    <xf numFmtId="0" fontId="2" fillId="10" borderId="61" xfId="0" applyFont="1" applyFill="1" applyBorder="1" applyAlignment="1" applyProtection="1">
      <alignment horizontal="center" vertical="center"/>
      <protection locked="0"/>
    </xf>
    <xf numFmtId="0" fontId="2" fillId="10" borderId="62" xfId="0" applyFont="1" applyFill="1" applyBorder="1" applyAlignment="1" applyProtection="1">
      <alignment horizontal="center" vertical="center"/>
      <protection locked="0"/>
    </xf>
    <xf numFmtId="172" fontId="10" fillId="0" borderId="17" xfId="0" applyNumberFormat="1" applyFont="1" applyFill="1" applyBorder="1" applyAlignment="1" applyProtection="1">
      <alignment horizontal="center" vertical="center"/>
      <protection locked="0"/>
    </xf>
    <xf numFmtId="172" fontId="10" fillId="0" borderId="25" xfId="0" applyNumberFormat="1" applyFont="1" applyBorder="1" applyAlignment="1" applyProtection="1">
      <alignment horizontal="center"/>
      <protection locked="0"/>
    </xf>
    <xf numFmtId="172" fontId="10" fillId="0" borderId="18" xfId="0" applyNumberFormat="1" applyFont="1" applyBorder="1" applyAlignment="1" applyProtection="1">
      <alignment horizontal="center" vertical="center"/>
      <protection locked="0"/>
    </xf>
    <xf numFmtId="172" fontId="10" fillId="0" borderId="63" xfId="0" applyNumberFormat="1" applyFont="1" applyBorder="1" applyAlignment="1" applyProtection="1">
      <alignment horizontal="center"/>
      <protection locked="0"/>
    </xf>
    <xf numFmtId="172" fontId="10" fillId="0" borderId="64" xfId="0" applyNumberFormat="1" applyFont="1" applyBorder="1" applyAlignment="1" applyProtection="1">
      <alignment horizontal="center" vertical="center"/>
      <protection locked="0"/>
    </xf>
    <xf numFmtId="170" fontId="12" fillId="0" borderId="50" xfId="0" applyNumberFormat="1" applyFont="1" applyBorder="1" applyAlignment="1" applyProtection="1">
      <alignment horizontal="center" vertical="center"/>
      <protection locked="0"/>
    </xf>
    <xf numFmtId="170" fontId="12" fillId="0" borderId="51" xfId="0" applyNumberFormat="1" applyFont="1" applyBorder="1" applyAlignment="1" applyProtection="1">
      <alignment horizontal="center" vertical="center"/>
      <protection locked="0"/>
    </xf>
    <xf numFmtId="170" fontId="12" fillId="0" borderId="53" xfId="0" applyNumberFormat="1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8" fillId="0" borderId="88" xfId="0" applyFont="1" applyFill="1" applyBorder="1" applyAlignment="1">
      <alignment horizontal="center" wrapText="1"/>
    </xf>
    <xf numFmtId="172" fontId="2" fillId="0" borderId="50" xfId="0" applyNumberFormat="1" applyFont="1" applyBorder="1" applyAlignment="1" applyProtection="1">
      <alignment horizontal="center" vertical="center"/>
      <protection locked="0"/>
    </xf>
    <xf numFmtId="172" fontId="2" fillId="0" borderId="51" xfId="0" applyNumberFormat="1" applyFont="1" applyBorder="1" applyAlignment="1" applyProtection="1">
      <alignment horizontal="center" vertical="center"/>
      <protection locked="0"/>
    </xf>
    <xf numFmtId="0" fontId="2" fillId="10" borderId="89" xfId="0" applyFont="1" applyFill="1" applyBorder="1" applyAlignment="1" applyProtection="1">
      <alignment horizontal="center" vertical="center"/>
      <protection locked="0"/>
    </xf>
    <xf numFmtId="0" fontId="0" fillId="9" borderId="90" xfId="0" applyFill="1" applyBorder="1"/>
    <xf numFmtId="0" fontId="0" fillId="9" borderId="91" xfId="0" applyFill="1" applyBorder="1"/>
    <xf numFmtId="0" fontId="41" fillId="0" borderId="97" xfId="0" applyNumberFormat="1" applyFont="1" applyFill="1" applyBorder="1" applyAlignment="1" applyProtection="1">
      <alignment horizontal="left" vertical="center"/>
    </xf>
    <xf numFmtId="0" fontId="41" fillId="0" borderId="98" xfId="0" applyFont="1" applyFill="1" applyBorder="1" applyAlignment="1" applyProtection="1">
      <alignment horizontal="left" vertical="center"/>
    </xf>
    <xf numFmtId="0" fontId="30" fillId="0" borderId="99" xfId="0" applyFont="1" applyBorder="1" applyAlignment="1">
      <alignment vertical="center"/>
    </xf>
    <xf numFmtId="0" fontId="17" fillId="0" borderId="46" xfId="2" applyNumberFormat="1" applyFill="1" applyBorder="1" applyAlignment="1" applyProtection="1">
      <alignment vertical="center"/>
      <protection locked="0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166" fontId="55" fillId="0" borderId="0" xfId="1" applyNumberFormat="1" applyFont="1" applyFill="1" applyBorder="1" applyAlignment="1" applyProtection="1">
      <alignment horizontal="center" vertical="center"/>
    </xf>
    <xf numFmtId="172" fontId="10" fillId="0" borderId="26" xfId="0" applyNumberFormat="1" applyFont="1" applyFill="1" applyBorder="1" applyAlignment="1" applyProtection="1">
      <alignment horizontal="center" vertical="center"/>
      <protection locked="0"/>
    </xf>
    <xf numFmtId="172" fontId="10" fillId="0" borderId="27" xfId="0" applyNumberFormat="1" applyFont="1" applyFill="1" applyBorder="1" applyAlignment="1" applyProtection="1">
      <alignment horizontal="center"/>
      <protection locked="0"/>
    </xf>
    <xf numFmtId="172" fontId="10" fillId="0" borderId="65" xfId="0" applyNumberFormat="1" applyFont="1" applyFill="1" applyBorder="1" applyAlignment="1" applyProtection="1">
      <alignment horizontal="center" vertical="center"/>
      <protection locked="0"/>
    </xf>
    <xf numFmtId="172" fontId="2" fillId="0" borderId="103" xfId="0" applyNumberFormat="1" applyFont="1" applyFill="1" applyBorder="1" applyAlignment="1" applyProtection="1">
      <alignment horizontal="center" vertical="center" wrapText="1"/>
    </xf>
    <xf numFmtId="172" fontId="2" fillId="0" borderId="61" xfId="0" applyNumberFormat="1" applyFont="1" applyFill="1" applyBorder="1" applyAlignment="1" applyProtection="1">
      <alignment horizontal="center" vertical="center" wrapText="1"/>
    </xf>
    <xf numFmtId="172" fontId="2" fillId="0" borderId="105" xfId="0" applyNumberFormat="1" applyFont="1" applyFill="1" applyBorder="1" applyAlignment="1" applyProtection="1">
      <alignment horizontal="center" vertical="center" wrapText="1"/>
    </xf>
    <xf numFmtId="0" fontId="2" fillId="0" borderId="43" xfId="0" applyFont="1" applyBorder="1" applyProtection="1"/>
    <xf numFmtId="0" fontId="2" fillId="0" borderId="92" xfId="0" applyFont="1" applyBorder="1" applyProtection="1"/>
    <xf numFmtId="0" fontId="2" fillId="0" borderId="45" xfId="0" applyFont="1" applyBorder="1" applyProtection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0" fillId="12" borderId="28" xfId="0" applyFont="1" applyFill="1" applyBorder="1" applyAlignment="1" applyProtection="1">
      <alignment horizontal="center" vertical="center" wrapText="1"/>
    </xf>
    <xf numFmtId="0" fontId="20" fillId="11" borderId="29" xfId="0" applyFont="1" applyFill="1" applyBorder="1" applyAlignment="1">
      <alignment horizontal="center" vertical="center" wrapText="1"/>
    </xf>
    <xf numFmtId="0" fontId="41" fillId="11" borderId="37" xfId="0" applyNumberFormat="1" applyFont="1" applyFill="1" applyBorder="1" applyAlignment="1" applyProtection="1">
      <alignment horizontal="left" vertical="center"/>
    </xf>
    <xf numFmtId="0" fontId="0" fillId="11" borderId="38" xfId="0" applyFill="1" applyBorder="1" applyAlignment="1">
      <alignment vertical="center"/>
    </xf>
    <xf numFmtId="0" fontId="2" fillId="11" borderId="42" xfId="0" applyNumberFormat="1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44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/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13" borderId="20" xfId="0" applyFont="1" applyFill="1" applyBorder="1" applyAlignment="1">
      <alignment horizontal="center" vertical="center"/>
    </xf>
    <xf numFmtId="0" fontId="20" fillId="13" borderId="20" xfId="0" applyFont="1" applyFill="1" applyBorder="1" applyAlignment="1" applyProtection="1">
      <alignment horizontal="center" vertical="center"/>
    </xf>
    <xf numFmtId="0" fontId="20" fillId="13" borderId="34" xfId="0" applyFont="1" applyFill="1" applyBorder="1" applyAlignment="1" applyProtection="1">
      <alignment horizontal="center" vertical="center"/>
    </xf>
    <xf numFmtId="0" fontId="20" fillId="13" borderId="35" xfId="0" applyFont="1" applyFill="1" applyBorder="1" applyAlignment="1" applyProtection="1">
      <alignment horizontal="center" vertical="center"/>
    </xf>
    <xf numFmtId="0" fontId="20" fillId="13" borderId="36" xfId="0" applyFont="1" applyFill="1" applyBorder="1" applyAlignment="1" applyProtection="1">
      <alignment horizontal="center" vertical="center"/>
    </xf>
    <xf numFmtId="0" fontId="10" fillId="13" borderId="39" xfId="0" applyNumberFormat="1" applyFont="1" applyFill="1" applyBorder="1" applyAlignment="1" applyProtection="1">
      <alignment horizontal="center" vertical="center"/>
    </xf>
    <xf numFmtId="0" fontId="2" fillId="13" borderId="8" xfId="0" applyFont="1" applyFill="1" applyBorder="1" applyAlignment="1" applyProtection="1">
      <alignment horizontal="center" vertical="center"/>
      <protection locked="0"/>
    </xf>
    <xf numFmtId="0" fontId="2" fillId="13" borderId="9" xfId="0" applyFont="1" applyFill="1" applyBorder="1" applyAlignment="1" applyProtection="1">
      <alignment horizontal="center" vertical="center"/>
      <protection locked="0"/>
    </xf>
    <xf numFmtId="14" fontId="2" fillId="13" borderId="14" xfId="0" applyNumberFormat="1" applyFont="1" applyFill="1" applyBorder="1" applyAlignment="1" applyProtection="1">
      <alignment horizontal="center" vertical="center"/>
      <protection locked="0"/>
    </xf>
    <xf numFmtId="0" fontId="2" fillId="11" borderId="16" xfId="0" applyFont="1" applyFill="1" applyBorder="1" applyAlignment="1">
      <alignment horizontal="center" vertical="center"/>
    </xf>
    <xf numFmtId="0" fontId="2" fillId="14" borderId="31" xfId="0" applyFont="1" applyFill="1" applyBorder="1" applyAlignment="1">
      <alignment horizontal="left" vertical="center"/>
    </xf>
    <xf numFmtId="0" fontId="2" fillId="14" borderId="32" xfId="0" applyNumberFormat="1" applyFont="1" applyFill="1" applyBorder="1" applyAlignment="1">
      <alignment horizontal="left" vertical="center"/>
    </xf>
    <xf numFmtId="0" fontId="2" fillId="14" borderId="33" xfId="0" applyNumberFormat="1" applyFont="1" applyFill="1" applyBorder="1" applyAlignment="1">
      <alignment horizontal="left" vertical="center"/>
    </xf>
    <xf numFmtId="0" fontId="2" fillId="15" borderId="32" xfId="0" applyNumberFormat="1" applyFont="1" applyFill="1" applyBorder="1" applyAlignment="1">
      <alignment horizontal="left" vertical="center"/>
    </xf>
    <xf numFmtId="0" fontId="39" fillId="16" borderId="11" xfId="0" applyFont="1" applyFill="1" applyBorder="1" applyAlignment="1" applyProtection="1">
      <alignment horizontal="center" vertical="center"/>
    </xf>
    <xf numFmtId="0" fontId="40" fillId="16" borderId="0" xfId="0" applyFont="1" applyFill="1" applyBorder="1" applyAlignment="1">
      <alignment vertical="center"/>
    </xf>
    <xf numFmtId="0" fontId="40" fillId="16" borderId="15" xfId="0" applyFont="1" applyFill="1" applyBorder="1" applyAlignment="1">
      <alignment vertical="center"/>
    </xf>
    <xf numFmtId="0" fontId="0" fillId="16" borderId="0" xfId="0" applyFill="1" applyAlignment="1" applyProtection="1">
      <alignment vertical="center"/>
    </xf>
    <xf numFmtId="0" fontId="1" fillId="16" borderId="0" xfId="0" applyFont="1" applyFill="1" applyAlignment="1" applyProtection="1">
      <alignment vertical="center"/>
    </xf>
    <xf numFmtId="0" fontId="0" fillId="16" borderId="0" xfId="0" applyFont="1" applyFill="1" applyAlignment="1" applyProtection="1">
      <alignment vertical="center"/>
    </xf>
    <xf numFmtId="0" fontId="4" fillId="16" borderId="0" xfId="0" applyFont="1" applyFill="1" applyAlignment="1" applyProtection="1">
      <alignment vertical="center"/>
    </xf>
    <xf numFmtId="0" fontId="6" fillId="16" borderId="0" xfId="0" applyFont="1" applyFill="1" applyAlignment="1" applyProtection="1">
      <alignment vertical="center"/>
    </xf>
    <xf numFmtId="0" fontId="7" fillId="16" borderId="0" xfId="0" applyFont="1" applyFill="1" applyAlignment="1" applyProtection="1">
      <alignment vertical="center"/>
    </xf>
    <xf numFmtId="0" fontId="11" fillId="16" borderId="0" xfId="0" applyFont="1" applyFill="1" applyAlignment="1" applyProtection="1">
      <alignment vertical="center"/>
    </xf>
    <xf numFmtId="0" fontId="0" fillId="16" borderId="0" xfId="0" applyFill="1"/>
    <xf numFmtId="0" fontId="2" fillId="16" borderId="0" xfId="0" applyFont="1" applyFill="1" applyAlignment="1" applyProtection="1">
      <alignment horizontal="center" vertical="center"/>
    </xf>
    <xf numFmtId="0" fontId="15" fillId="16" borderId="0" xfId="0" applyFont="1" applyFill="1" applyAlignment="1" applyProtection="1">
      <alignment vertical="center"/>
    </xf>
    <xf numFmtId="0" fontId="7" fillId="16" borderId="0" xfId="0" applyFont="1" applyFill="1" applyAlignment="1" applyProtection="1"/>
    <xf numFmtId="0" fontId="9" fillId="16" borderId="0" xfId="0" applyFont="1" applyFill="1" applyAlignment="1" applyProtection="1">
      <alignment vertical="center"/>
    </xf>
    <xf numFmtId="0" fontId="9" fillId="16" borderId="0" xfId="0" applyFont="1" applyFill="1" applyBorder="1" applyAlignment="1" applyProtection="1">
      <alignment vertical="center"/>
    </xf>
    <xf numFmtId="0" fontId="25" fillId="16" borderId="0" xfId="0" applyFont="1" applyFill="1"/>
    <xf numFmtId="0" fontId="2" fillId="16" borderId="0" xfId="0" applyFont="1" applyFill="1" applyAlignment="1" applyProtection="1">
      <alignment horizontal="right" vertical="center"/>
    </xf>
    <xf numFmtId="0" fontId="2" fillId="16" borderId="0" xfId="0" applyFont="1" applyFill="1" applyAlignment="1" applyProtection="1">
      <alignment horizontal="left" vertical="center"/>
    </xf>
    <xf numFmtId="0" fontId="2" fillId="16" borderId="0" xfId="0" quotePrefix="1" applyFont="1" applyFill="1" applyBorder="1" applyAlignment="1" applyProtection="1">
      <alignment horizontal="center" vertical="center" wrapText="1"/>
    </xf>
    <xf numFmtId="0" fontId="13" fillId="16" borderId="0" xfId="0" quotePrefix="1" applyFont="1" applyFill="1" applyBorder="1" applyAlignment="1" applyProtection="1">
      <alignment horizontal="center" vertical="center" wrapText="1"/>
    </xf>
    <xf numFmtId="166" fontId="2" fillId="16" borderId="0" xfId="0" applyNumberFormat="1" applyFont="1" applyFill="1" applyBorder="1" applyAlignment="1" applyProtection="1">
      <alignment horizontal="center" vertical="center"/>
    </xf>
    <xf numFmtId="0" fontId="22" fillId="16" borderId="0" xfId="0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</xf>
    <xf numFmtId="0" fontId="2" fillId="16" borderId="0" xfId="0" applyFont="1" applyFill="1" applyBorder="1" applyAlignment="1" applyProtection="1">
      <alignment horizontal="center" vertical="center"/>
    </xf>
    <xf numFmtId="0" fontId="4" fillId="16" borderId="0" xfId="0" applyFont="1" applyFill="1" applyBorder="1" applyAlignment="1" applyProtection="1">
      <alignment horizontal="center" vertical="center"/>
    </xf>
    <xf numFmtId="0" fontId="6" fillId="16" borderId="0" xfId="0" applyFont="1" applyFill="1" applyBorder="1" applyAlignment="1" applyProtection="1">
      <alignment horizontal="center" vertical="center"/>
    </xf>
    <xf numFmtId="0" fontId="20" fillId="16" borderId="0" xfId="0" applyFont="1" applyFill="1" applyAlignment="1" applyProtection="1">
      <alignment horizontal="center" vertical="center"/>
    </xf>
    <xf numFmtId="0" fontId="10" fillId="16" borderId="0" xfId="0" applyFont="1" applyFill="1" applyAlignment="1" applyProtection="1">
      <alignment vertical="center"/>
    </xf>
    <xf numFmtId="49" fontId="2" fillId="16" borderId="0" xfId="0" applyNumberFormat="1" applyFont="1" applyFill="1" applyBorder="1" applyAlignment="1" applyProtection="1">
      <alignment horizontal="center" vertical="center"/>
    </xf>
    <xf numFmtId="0" fontId="32" fillId="16" borderId="0" xfId="0" applyFont="1" applyFill="1" applyAlignment="1" applyProtection="1">
      <alignment vertical="center"/>
    </xf>
    <xf numFmtId="0" fontId="14" fillId="16" borderId="0" xfId="0" applyFont="1" applyFill="1" applyAlignment="1" applyProtection="1">
      <alignment vertical="center"/>
    </xf>
    <xf numFmtId="167" fontId="27" fillId="16" borderId="0" xfId="1" applyNumberFormat="1" applyFont="1" applyFill="1" applyBorder="1" applyAlignment="1" applyProtection="1">
      <alignment horizontal="center" vertical="top"/>
    </xf>
    <xf numFmtId="166" fontId="9" fillId="16" borderId="0" xfId="1" applyNumberFormat="1" applyFont="1" applyFill="1" applyBorder="1" applyAlignment="1" applyProtection="1">
      <alignment horizontal="center" vertical="center"/>
    </xf>
    <xf numFmtId="166" fontId="7" fillId="16" borderId="0" xfId="0" applyNumberFormat="1" applyFont="1" applyFill="1" applyAlignment="1" applyProtection="1">
      <alignment vertical="center"/>
    </xf>
    <xf numFmtId="0" fontId="0" fillId="16" borderId="0" xfId="0" applyFill="1" applyAlignment="1">
      <alignment vertical="center"/>
    </xf>
    <xf numFmtId="0" fontId="45" fillId="16" borderId="0" xfId="0" applyFont="1" applyFill="1" applyAlignment="1" applyProtection="1">
      <alignment horizontal="center" vertical="center"/>
    </xf>
    <xf numFmtId="0" fontId="53" fillId="16" borderId="0" xfId="0" applyFont="1" applyFill="1" applyAlignment="1" applyProtection="1">
      <alignment horizontal="left" vertical="center"/>
    </xf>
    <xf numFmtId="0" fontId="53" fillId="16" borderId="0" xfId="0" applyFont="1" applyFill="1" applyAlignment="1" applyProtection="1">
      <alignment vertical="center"/>
    </xf>
    <xf numFmtId="0" fontId="25" fillId="16" borderId="0" xfId="0" applyFont="1" applyFill="1" applyAlignment="1" applyProtection="1">
      <alignment horizontal="center" vertical="center"/>
    </xf>
    <xf numFmtId="0" fontId="42" fillId="16" borderId="0" xfId="0" applyFont="1" applyFill="1" applyAlignment="1" applyProtection="1">
      <alignment vertical="center"/>
    </xf>
    <xf numFmtId="0" fontId="2" fillId="16" borderId="0" xfId="0" applyFont="1" applyFill="1" applyAlignment="1">
      <alignment vertical="top"/>
    </xf>
    <xf numFmtId="0" fontId="25" fillId="16" borderId="0" xfId="0" applyFont="1" applyFill="1" applyBorder="1" applyAlignment="1" applyProtection="1">
      <alignment vertical="center"/>
    </xf>
    <xf numFmtId="0" fontId="21" fillId="16" borderId="0" xfId="0" applyFont="1" applyFill="1" applyBorder="1" applyAlignment="1" applyProtection="1">
      <alignment vertical="center"/>
    </xf>
    <xf numFmtId="0" fontId="2" fillId="16" borderId="0" xfId="0" applyFont="1" applyFill="1" applyBorder="1" applyAlignment="1" applyProtection="1">
      <alignment vertical="center"/>
    </xf>
    <xf numFmtId="0" fontId="13" fillId="16" borderId="0" xfId="0" applyFont="1" applyFill="1" applyAlignment="1" applyProtection="1">
      <alignment horizontal="center"/>
    </xf>
    <xf numFmtId="0" fontId="41" fillId="16" borderId="0" xfId="0" applyFont="1" applyFill="1" applyAlignment="1" applyProtection="1">
      <alignment horizontal="center"/>
    </xf>
    <xf numFmtId="167" fontId="4" fillId="16" borderId="0" xfId="1" applyNumberFormat="1" applyFont="1" applyFill="1" applyBorder="1" applyAlignment="1" applyProtection="1">
      <alignment vertical="center"/>
    </xf>
    <xf numFmtId="0" fontId="41" fillId="16" borderId="0" xfId="0" applyFont="1" applyFill="1" applyAlignment="1" applyProtection="1">
      <alignment horizontal="center" vertical="center"/>
    </xf>
    <xf numFmtId="172" fontId="2" fillId="16" borderId="0" xfId="0" applyNumberFormat="1" applyFont="1" applyFill="1" applyBorder="1" applyAlignment="1" applyProtection="1">
      <alignment horizontal="center" vertical="center" wrapText="1"/>
    </xf>
    <xf numFmtId="0" fontId="38" fillId="16" borderId="0" xfId="0" applyFont="1" applyFill="1" applyAlignment="1" applyProtection="1">
      <alignment horizontal="right" vertical="center"/>
    </xf>
    <xf numFmtId="0" fontId="19" fillId="16" borderId="0" xfId="0" applyFont="1" applyFill="1" applyBorder="1" applyAlignment="1" applyProtection="1">
      <alignment horizontal="center"/>
    </xf>
    <xf numFmtId="0" fontId="25" fillId="16" borderId="0" xfId="0" applyFont="1" applyFill="1" applyBorder="1" applyAlignment="1" applyProtection="1">
      <alignment horizontal="right" vertical="center"/>
    </xf>
    <xf numFmtId="0" fontId="7" fillId="16" borderId="0" xfId="0" applyFont="1" applyFill="1" applyBorder="1" applyAlignment="1" applyProtection="1">
      <alignment horizontal="right" vertical="center"/>
    </xf>
    <xf numFmtId="0" fontId="0" fillId="16" borderId="0" xfId="0" applyFill="1" applyBorder="1" applyAlignment="1">
      <alignment vertical="center"/>
    </xf>
    <xf numFmtId="166" fontId="9" fillId="16" borderId="0" xfId="1" applyNumberFormat="1" applyFont="1" applyFill="1" applyBorder="1" applyAlignment="1" applyProtection="1">
      <alignment horizontal="center" vertical="center" wrapText="1"/>
    </xf>
    <xf numFmtId="0" fontId="0" fillId="16" borderId="5" xfId="0" applyFill="1" applyBorder="1" applyAlignment="1" applyProtection="1">
      <alignment horizontal="left" vertical="center" shrinkToFit="1"/>
    </xf>
    <xf numFmtId="0" fontId="0" fillId="16" borderId="0" xfId="0" applyFill="1" applyBorder="1" applyAlignment="1" applyProtection="1">
      <alignment horizontal="left" vertical="center" shrinkToFit="1"/>
    </xf>
    <xf numFmtId="0" fontId="7" fillId="16" borderId="0" xfId="0" applyFont="1" applyFill="1" applyBorder="1" applyAlignment="1" applyProtection="1">
      <alignment vertical="center"/>
    </xf>
    <xf numFmtId="0" fontId="32" fillId="16" borderId="0" xfId="0" applyFont="1" applyFill="1" applyBorder="1" applyAlignment="1">
      <alignment horizontal="left" vertical="center"/>
    </xf>
    <xf numFmtId="0" fontId="6" fillId="16" borderId="0" xfId="0" applyFont="1" applyFill="1" applyAlignment="1" applyProtection="1">
      <alignment horizontal="left" vertical="center"/>
    </xf>
    <xf numFmtId="0" fontId="32" fillId="16" borderId="0" xfId="0" applyFont="1" applyFill="1" applyAlignment="1" applyProtection="1"/>
    <xf numFmtId="0" fontId="2" fillId="16" borderId="0" xfId="0" applyFont="1" applyFill="1" applyBorder="1" applyAlignment="1" applyProtection="1">
      <alignment horizontal="left"/>
    </xf>
    <xf numFmtId="0" fontId="2" fillId="16" borderId="0" xfId="0" applyFont="1" applyFill="1" applyBorder="1" applyAlignment="1" applyProtection="1">
      <alignment horizontal="left" vertical="center" shrinkToFit="1"/>
    </xf>
    <xf numFmtId="0" fontId="30" fillId="16" borderId="0" xfId="0" applyFont="1" applyFill="1" applyAlignment="1" applyProtection="1">
      <alignment vertical="center"/>
    </xf>
    <xf numFmtId="0" fontId="25" fillId="16" borderId="0" xfId="0" applyFont="1" applyFill="1" applyAlignment="1">
      <alignment horizontal="center"/>
    </xf>
    <xf numFmtId="0" fontId="41" fillId="16" borderId="0" xfId="0" applyFont="1" applyFill="1" applyAlignment="1" applyProtection="1">
      <alignment horizontal="left" vertical="center"/>
    </xf>
    <xf numFmtId="167" fontId="4" fillId="16" borderId="0" xfId="1" applyNumberFormat="1" applyFont="1" applyFill="1" applyBorder="1" applyAlignment="1" applyProtection="1"/>
    <xf numFmtId="0" fontId="36" fillId="16" borderId="11" xfId="0" applyFont="1" applyFill="1" applyBorder="1" applyAlignment="1">
      <alignment horizontal="center" vertical="center"/>
    </xf>
    <xf numFmtId="0" fontId="5" fillId="16" borderId="0" xfId="0" applyFont="1" applyFill="1" applyBorder="1" applyAlignment="1" applyProtection="1">
      <alignment horizontal="left" vertical="center"/>
    </xf>
    <xf numFmtId="0" fontId="38" fillId="16" borderId="0" xfId="0" applyFont="1" applyFill="1" applyAlignment="1" applyProtection="1">
      <alignment vertical="center"/>
    </xf>
    <xf numFmtId="0" fontId="26" fillId="16" borderId="0" xfId="0" applyFont="1" applyFill="1" applyAlignment="1" applyProtection="1">
      <alignment vertical="center"/>
    </xf>
    <xf numFmtId="0" fontId="25" fillId="16" borderId="0" xfId="0" applyFont="1" applyFill="1" applyAlignment="1" applyProtection="1">
      <alignment horizontal="right" vertical="center"/>
    </xf>
    <xf numFmtId="0" fontId="3" fillId="16" borderId="0" xfId="0" applyFont="1" applyFill="1" applyAlignment="1" applyProtection="1">
      <alignment vertical="center"/>
    </xf>
    <xf numFmtId="0" fontId="8" fillId="16" borderId="0" xfId="0" applyFont="1" applyFill="1" applyAlignment="1" applyProtection="1">
      <alignment horizontal="right" vertical="center"/>
    </xf>
    <xf numFmtId="0" fontId="25" fillId="16" borderId="5" xfId="0" applyFont="1" applyFill="1" applyBorder="1" applyAlignment="1" applyProtection="1">
      <alignment horizontal="right" vertical="center" indent="1"/>
    </xf>
    <xf numFmtId="0" fontId="25" fillId="16" borderId="49" xfId="0" applyFont="1" applyFill="1" applyBorder="1" applyAlignment="1">
      <alignment horizontal="right" vertical="center" indent="1"/>
    </xf>
    <xf numFmtId="0" fontId="52" fillId="16" borderId="0" xfId="0" applyFont="1" applyFill="1" applyAlignment="1" applyProtection="1">
      <alignment horizontal="center" vertical="center"/>
    </xf>
    <xf numFmtId="0" fontId="11" fillId="16" borderId="0" xfId="0" applyFont="1" applyFill="1" applyAlignment="1" applyProtection="1">
      <alignment horizontal="right" vertical="center"/>
    </xf>
    <xf numFmtId="0" fontId="7" fillId="16" borderId="0" xfId="0" applyFont="1" applyFill="1" applyAlignment="1" applyProtection="1">
      <alignment horizontal="right" vertical="center"/>
    </xf>
    <xf numFmtId="49" fontId="9" fillId="16" borderId="0" xfId="0" applyNumberFormat="1" applyFont="1" applyFill="1" applyBorder="1" applyAlignment="1" applyProtection="1">
      <alignment horizontal="center" vertical="center"/>
    </xf>
    <xf numFmtId="0" fontId="9" fillId="16" borderId="0" xfId="0" applyFont="1" applyFill="1" applyAlignment="1" applyProtection="1">
      <alignment horizontal="right" vertical="center" wrapText="1"/>
    </xf>
    <xf numFmtId="0" fontId="25" fillId="16" borderId="0" xfId="0" applyFont="1" applyFill="1" applyAlignment="1" applyProtection="1">
      <alignment horizontal="right" vertical="center" wrapText="1"/>
    </xf>
    <xf numFmtId="0" fontId="0" fillId="16" borderId="0" xfId="0" applyFill="1" applyBorder="1" applyAlignment="1">
      <alignment horizontal="left" vertical="center"/>
    </xf>
    <xf numFmtId="0" fontId="32" fillId="16" borderId="0" xfId="0" applyFont="1" applyFill="1" applyAlignment="1" applyProtection="1">
      <alignment horizontal="center"/>
    </xf>
    <xf numFmtId="0" fontId="41" fillId="16" borderId="100" xfId="0" applyNumberFormat="1" applyFont="1" applyFill="1" applyBorder="1" applyAlignment="1" applyProtection="1">
      <alignment horizontal="left" vertical="center"/>
    </xf>
    <xf numFmtId="0" fontId="50" fillId="16" borderId="100" xfId="0" applyFont="1" applyFill="1" applyBorder="1" applyAlignment="1">
      <alignment vertical="top"/>
    </xf>
    <xf numFmtId="0" fontId="0" fillId="16" borderId="100" xfId="0" applyFill="1" applyBorder="1" applyAlignment="1">
      <alignment vertical="center"/>
    </xf>
    <xf numFmtId="172" fontId="2" fillId="16" borderId="100" xfId="0" applyNumberFormat="1" applyFont="1" applyFill="1" applyBorder="1" applyAlignment="1" applyProtection="1">
      <alignment horizontal="center" vertical="center" wrapText="1"/>
    </xf>
    <xf numFmtId="0" fontId="13" fillId="16" borderId="100" xfId="0" quotePrefix="1" applyFont="1" applyFill="1" applyBorder="1" applyAlignment="1" applyProtection="1">
      <alignment horizontal="center" vertical="center" wrapText="1"/>
    </xf>
    <xf numFmtId="172" fontId="2" fillId="16" borderId="0" xfId="0" applyNumberFormat="1" applyFont="1" applyFill="1" applyBorder="1" applyAlignment="1">
      <alignment horizontal="center"/>
    </xf>
    <xf numFmtId="0" fontId="45" fillId="16" borderId="0" xfId="0" applyFont="1" applyFill="1" applyAlignment="1" applyProtection="1">
      <alignment horizontal="center"/>
    </xf>
    <xf numFmtId="0" fontId="0" fillId="16" borderId="0" xfId="0" applyFill="1" applyAlignment="1">
      <alignment wrapText="1"/>
    </xf>
    <xf numFmtId="0" fontId="2" fillId="16" borderId="0" xfId="0" applyFont="1" applyFill="1" applyBorder="1" applyAlignment="1">
      <alignment horizontal="center"/>
    </xf>
    <xf numFmtId="0" fontId="41" fillId="16" borderId="0" xfId="0" applyNumberFormat="1" applyFont="1" applyFill="1" applyBorder="1" applyAlignment="1" applyProtection="1">
      <alignment horizontal="left" vertical="center"/>
    </xf>
    <xf numFmtId="167" fontId="41" fillId="16" borderId="0" xfId="1" applyNumberFormat="1" applyFont="1" applyFill="1" applyBorder="1" applyAlignment="1" applyProtection="1">
      <alignment horizontal="right" vertical="top"/>
    </xf>
    <xf numFmtId="0" fontId="2" fillId="16" borderId="0" xfId="0" applyFont="1" applyFill="1" applyBorder="1" applyAlignment="1">
      <alignment vertical="center"/>
    </xf>
    <xf numFmtId="166" fontId="9" fillId="16" borderId="0" xfId="0" applyNumberFormat="1" applyFont="1" applyFill="1" applyBorder="1" applyAlignment="1" applyProtection="1">
      <alignment horizontal="center" vertical="center"/>
    </xf>
    <xf numFmtId="0" fontId="16" fillId="16" borderId="0" xfId="0" applyFont="1" applyFill="1" applyAlignment="1" applyProtection="1">
      <alignment horizontal="left" vertical="center"/>
    </xf>
    <xf numFmtId="0" fontId="2" fillId="16" borderId="0" xfId="0" applyFont="1" applyFill="1" applyBorder="1" applyAlignment="1" applyProtection="1">
      <alignment horizontal="center"/>
    </xf>
    <xf numFmtId="0" fontId="2" fillId="16" borderId="0" xfId="0" applyFont="1" applyFill="1" applyAlignment="1">
      <alignment horizontal="center"/>
    </xf>
    <xf numFmtId="0" fontId="18" fillId="16" borderId="0" xfId="0" applyFont="1" applyFill="1" applyBorder="1" applyAlignment="1" applyProtection="1">
      <alignment horizontal="center"/>
    </xf>
    <xf numFmtId="0" fontId="57" fillId="16" borderId="0" xfId="0" applyFont="1" applyFill="1" applyAlignment="1">
      <alignment vertical="center"/>
    </xf>
    <xf numFmtId="0" fontId="0" fillId="16" borderId="0" xfId="0" applyFill="1" applyBorder="1" applyAlignment="1" applyProtection="1">
      <alignment vertical="center"/>
    </xf>
    <xf numFmtId="0" fontId="46" fillId="16" borderId="71" xfId="0" applyFont="1" applyFill="1" applyBorder="1" applyAlignment="1" applyProtection="1">
      <alignment horizontal="center" vertical="center"/>
    </xf>
    <xf numFmtId="0" fontId="46" fillId="16" borderId="30" xfId="0" applyFont="1" applyFill="1" applyBorder="1" applyAlignment="1">
      <alignment vertical="center"/>
    </xf>
    <xf numFmtId="0" fontId="46" fillId="16" borderId="72" xfId="0" applyFont="1" applyFill="1" applyBorder="1" applyAlignment="1">
      <alignment vertical="center"/>
    </xf>
    <xf numFmtId="0" fontId="47" fillId="16" borderId="78" xfId="0" applyFont="1" applyFill="1" applyBorder="1" applyAlignment="1" applyProtection="1">
      <alignment horizontal="center"/>
    </xf>
    <xf numFmtId="0" fontId="48" fillId="16" borderId="40" xfId="0" applyFont="1" applyFill="1" applyBorder="1"/>
    <xf numFmtId="0" fontId="48" fillId="16" borderId="79" xfId="0" applyFont="1" applyFill="1" applyBorder="1"/>
    <xf numFmtId="0" fontId="38" fillId="16" borderId="0" xfId="0" applyFont="1" applyFill="1" applyBorder="1" applyAlignment="1" applyProtection="1">
      <alignment horizontal="left" vertical="center" wrapText="1"/>
    </xf>
    <xf numFmtId="0" fontId="24" fillId="16" borderId="0" xfId="0" applyFont="1" applyFill="1" applyBorder="1" applyAlignment="1" applyProtection="1">
      <alignment horizontal="left" vertical="center" wrapText="1"/>
    </xf>
    <xf numFmtId="0" fontId="2" fillId="16" borderId="0" xfId="0" applyFont="1" applyFill="1" applyAlignment="1">
      <alignment vertical="center"/>
    </xf>
    <xf numFmtId="49" fontId="9" fillId="2" borderId="7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25" fillId="16" borderId="0" xfId="0" applyFont="1" applyFill="1" applyAlignment="1" applyProtection="1">
      <alignment horizontal="right" vertical="center" wrapText="1"/>
    </xf>
    <xf numFmtId="0" fontId="0" fillId="16" borderId="49" xfId="0" applyFill="1" applyBorder="1" applyAlignment="1">
      <alignment vertical="center"/>
    </xf>
    <xf numFmtId="0" fontId="17" fillId="5" borderId="16" xfId="2" applyFill="1" applyBorder="1" applyAlignment="1" applyProtection="1">
      <alignment horizontal="center" vertical="center"/>
      <protection locked="0"/>
    </xf>
    <xf numFmtId="0" fontId="2" fillId="5" borderId="74" xfId="0" applyFont="1" applyFill="1" applyBorder="1" applyAlignment="1" applyProtection="1">
      <alignment horizontal="center" vertical="center"/>
      <protection locked="0"/>
    </xf>
    <xf numFmtId="0" fontId="2" fillId="5" borderId="75" xfId="0" applyFont="1" applyFill="1" applyBorder="1" applyAlignment="1" applyProtection="1">
      <alignment horizontal="center" vertical="center"/>
      <protection locked="0"/>
    </xf>
    <xf numFmtId="0" fontId="9" fillId="5" borderId="7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0" fontId="28" fillId="2" borderId="76" xfId="0" applyFont="1" applyFill="1" applyBorder="1" applyAlignment="1" applyProtection="1">
      <alignment horizontal="center" vertical="center" shrinkToFit="1"/>
      <protection locked="0"/>
    </xf>
    <xf numFmtId="0" fontId="29" fillId="0" borderId="77" xfId="0" applyFont="1" applyBorder="1" applyAlignment="1" applyProtection="1">
      <alignment vertical="center" shrinkToFit="1"/>
      <protection locked="0"/>
    </xf>
    <xf numFmtId="0" fontId="10" fillId="16" borderId="0" xfId="0" applyFont="1" applyFill="1" applyAlignment="1" applyProtection="1">
      <alignment vertical="center" wrapText="1"/>
    </xf>
    <xf numFmtId="0" fontId="0" fillId="16" borderId="0" xfId="0" applyFill="1" applyAlignment="1">
      <alignment vertical="center"/>
    </xf>
    <xf numFmtId="0" fontId="9" fillId="5" borderId="16" xfId="0" applyFont="1" applyFill="1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75" xfId="0" applyBorder="1" applyAlignment="1" applyProtection="1">
      <alignment horizontal="center" vertical="center" shrinkToFit="1"/>
      <protection locked="0"/>
    </xf>
    <xf numFmtId="168" fontId="35" fillId="11" borderId="71" xfId="0" applyNumberFormat="1" applyFont="1" applyFill="1" applyBorder="1" applyAlignment="1" applyProtection="1">
      <alignment horizontal="center" vertical="center"/>
    </xf>
    <xf numFmtId="0" fontId="0" fillId="11" borderId="30" xfId="0" applyFill="1" applyBorder="1" applyAlignment="1">
      <alignment vertical="center"/>
    </xf>
    <xf numFmtId="0" fontId="0" fillId="11" borderId="72" xfId="0" applyFill="1" applyBorder="1" applyAlignment="1">
      <alignment vertical="center"/>
    </xf>
    <xf numFmtId="0" fontId="35" fillId="11" borderId="66" xfId="0" applyFont="1" applyFill="1" applyBorder="1" applyAlignment="1" applyProtection="1">
      <alignment horizontal="center" vertical="center"/>
    </xf>
    <xf numFmtId="0" fontId="0" fillId="11" borderId="67" xfId="0" applyFill="1" applyBorder="1" applyAlignment="1">
      <alignment vertical="center"/>
    </xf>
    <xf numFmtId="0" fontId="0" fillId="11" borderId="68" xfId="0" applyFill="1" applyBorder="1" applyAlignment="1">
      <alignment vertical="center"/>
    </xf>
    <xf numFmtId="0" fontId="25" fillId="12" borderId="69" xfId="0" applyFont="1" applyFill="1" applyBorder="1" applyAlignment="1" applyProtection="1">
      <alignment horizontal="center" vertical="center" wrapText="1"/>
    </xf>
    <xf numFmtId="0" fontId="0" fillId="11" borderId="70" xfId="0" applyFill="1" applyBorder="1" applyAlignment="1"/>
    <xf numFmtId="0" fontId="41" fillId="16" borderId="0" xfId="0" applyNumberFormat="1" applyFont="1" applyFill="1" applyBorder="1" applyAlignment="1" applyProtection="1">
      <alignment horizontal="left" vertical="center"/>
    </xf>
    <xf numFmtId="0" fontId="0" fillId="16" borderId="0" xfId="0" applyFill="1" applyBorder="1" applyAlignment="1">
      <alignment vertical="center"/>
    </xf>
    <xf numFmtId="0" fontId="20" fillId="0" borderId="61" xfId="0" applyNumberFormat="1" applyFont="1" applyFill="1" applyBorder="1" applyAlignment="1">
      <alignment vertical="center"/>
    </xf>
    <xf numFmtId="0" fontId="20" fillId="0" borderId="57" xfId="0" applyNumberFormat="1" applyFont="1" applyFill="1" applyBorder="1" applyAlignment="1">
      <alignment vertical="center"/>
    </xf>
    <xf numFmtId="0" fontId="41" fillId="16" borderId="40" xfId="0" applyNumberFormat="1" applyFont="1" applyFill="1" applyBorder="1" applyAlignment="1" applyProtection="1">
      <alignment horizontal="left" vertical="center"/>
    </xf>
    <xf numFmtId="0" fontId="0" fillId="16" borderId="40" xfId="0" applyFill="1" applyBorder="1" applyAlignment="1">
      <alignment vertical="center"/>
    </xf>
    <xf numFmtId="0" fontId="20" fillId="0" borderId="103" xfId="0" applyNumberFormat="1" applyFont="1" applyFill="1" applyBorder="1" applyAlignment="1">
      <alignment vertical="center"/>
    </xf>
    <xf numFmtId="0" fontId="20" fillId="0" borderId="104" xfId="0" applyNumberFormat="1" applyFont="1" applyFill="1" applyBorder="1" applyAlignment="1">
      <alignment vertical="center"/>
    </xf>
    <xf numFmtId="0" fontId="20" fillId="0" borderId="105" xfId="0" applyNumberFormat="1" applyFont="1" applyFill="1" applyBorder="1" applyAlignment="1">
      <alignment vertical="center"/>
    </xf>
    <xf numFmtId="0" fontId="20" fillId="0" borderId="106" xfId="0" applyNumberFormat="1" applyFont="1" applyFill="1" applyBorder="1" applyAlignment="1">
      <alignment vertical="center"/>
    </xf>
    <xf numFmtId="0" fontId="9" fillId="11" borderId="95" xfId="0" applyFont="1" applyFill="1" applyBorder="1" applyAlignment="1" applyProtection="1">
      <alignment horizontal="center" vertical="center"/>
    </xf>
    <xf numFmtId="0" fontId="2" fillId="11" borderId="96" xfId="0" applyFont="1" applyFill="1" applyBorder="1" applyAlignment="1">
      <alignment horizontal="center" vertical="center"/>
    </xf>
    <xf numFmtId="0" fontId="0" fillId="11" borderId="73" xfId="0" applyFill="1" applyBorder="1" applyAlignment="1">
      <alignment vertical="center"/>
    </xf>
    <xf numFmtId="0" fontId="25" fillId="16" borderId="0" xfId="0" applyFont="1" applyFill="1" applyAlignment="1">
      <alignment wrapText="1"/>
    </xf>
    <xf numFmtId="0" fontId="0" fillId="16" borderId="0" xfId="0" applyFill="1" applyAlignment="1"/>
    <xf numFmtId="0" fontId="41" fillId="16" borderId="0" xfId="0" applyFont="1" applyFill="1" applyAlignment="1" applyProtection="1">
      <alignment horizontal="center" vertical="center"/>
    </xf>
    <xf numFmtId="0" fontId="9" fillId="5" borderId="107" xfId="0" applyFont="1" applyFill="1" applyBorder="1" applyAlignment="1" applyProtection="1">
      <alignment horizontal="center" vertical="center"/>
      <protection locked="0"/>
    </xf>
    <xf numFmtId="0" fontId="9" fillId="5" borderId="108" xfId="0" applyFont="1" applyFill="1" applyBorder="1" applyAlignment="1" applyProtection="1">
      <alignment horizontal="center" vertical="center"/>
      <protection locked="0"/>
    </xf>
    <xf numFmtId="0" fontId="28" fillId="11" borderId="86" xfId="0" applyFont="1" applyFill="1" applyBorder="1" applyAlignment="1">
      <alignment horizontal="center" wrapText="1"/>
    </xf>
    <xf numFmtId="0" fontId="0" fillId="0" borderId="87" xfId="0" applyBorder="1" applyAlignment="1">
      <alignment horizontal="center"/>
    </xf>
    <xf numFmtId="0" fontId="2" fillId="13" borderId="93" xfId="0" applyFont="1" applyFill="1" applyBorder="1" applyAlignment="1" applyProtection="1">
      <alignment vertical="center"/>
      <protection locked="0"/>
    </xf>
    <xf numFmtId="0" fontId="2" fillId="13" borderId="93" xfId="0" applyFont="1" applyFill="1" applyBorder="1" applyAlignment="1" applyProtection="1">
      <protection locked="0"/>
    </xf>
    <xf numFmtId="0" fontId="2" fillId="13" borderId="16" xfId="0" applyFont="1" applyFill="1" applyBorder="1" applyAlignment="1">
      <alignment horizontal="center" vertical="center"/>
    </xf>
    <xf numFmtId="0" fontId="2" fillId="13" borderId="75" xfId="0" applyFont="1" applyFill="1" applyBorder="1" applyAlignment="1">
      <alignment horizontal="center" vertical="center"/>
    </xf>
    <xf numFmtId="0" fontId="2" fillId="13" borderId="81" xfId="0" applyNumberFormat="1" applyFont="1" applyFill="1" applyBorder="1" applyAlignment="1" applyProtection="1">
      <alignment horizontal="center" vertical="center" wrapText="1"/>
    </xf>
    <xf numFmtId="0" fontId="2" fillId="13" borderId="82" xfId="0" applyNumberFormat="1" applyFont="1" applyFill="1" applyBorder="1" applyAlignment="1" applyProtection="1">
      <alignment horizontal="center" vertical="center"/>
    </xf>
    <xf numFmtId="0" fontId="2" fillId="13" borderId="83" xfId="0" applyNumberFormat="1" applyFont="1" applyFill="1" applyBorder="1" applyAlignment="1" applyProtection="1">
      <alignment horizontal="center" vertical="center"/>
    </xf>
    <xf numFmtId="0" fontId="32" fillId="13" borderId="84" xfId="0" applyFont="1" applyFill="1" applyBorder="1" applyAlignment="1">
      <alignment horizontal="center" vertical="center"/>
    </xf>
    <xf numFmtId="0" fontId="32" fillId="13" borderId="85" xfId="0" applyFont="1" applyFill="1" applyBorder="1" applyAlignment="1">
      <alignment horizontal="center" vertical="center"/>
    </xf>
    <xf numFmtId="0" fontId="2" fillId="13" borderId="94" xfId="0" applyFont="1" applyFill="1" applyBorder="1" applyAlignment="1" applyProtection="1">
      <alignment vertical="center"/>
      <protection locked="0"/>
    </xf>
    <xf numFmtId="0" fontId="2" fillId="13" borderId="94" xfId="0" applyFont="1" applyFill="1" applyBorder="1" applyAlignment="1" applyProtection="1">
      <protection locked="0"/>
    </xf>
  </cellXfs>
  <cellStyles count="3">
    <cellStyle name="Euro" xfId="1" xr:uid="{00000000-0005-0000-0000-000000000000}"/>
    <cellStyle name="Lien hypertexte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1</xdr:rowOff>
    </xdr:from>
    <xdr:to>
      <xdr:col>6</xdr:col>
      <xdr:colOff>771525</xdr:colOff>
      <xdr:row>3</xdr:row>
      <xdr:rowOff>0</xdr:rowOff>
    </xdr:to>
    <xdr:sp macro="" textlink="">
      <xdr:nvSpPr>
        <xdr:cNvPr id="3189" name="Rectangle 117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rrowheads="1"/>
        </xdr:cNvSpPr>
      </xdr:nvSpPr>
      <xdr:spPr bwMode="auto">
        <a:xfrm>
          <a:off x="2543175" y="466726"/>
          <a:ext cx="4038600" cy="361949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noFill/>
        </a:ln>
        <a:extLst/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Byington"/>
            </a:rPr>
            <a:t>Châtelaillon-Plage	19 AU 21 MAI 2018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95250</xdr:rowOff>
    </xdr:from>
    <xdr:to>
      <xdr:col>2</xdr:col>
      <xdr:colOff>342900</xdr:colOff>
      <xdr:row>3</xdr:row>
      <xdr:rowOff>238125</xdr:rowOff>
    </xdr:to>
    <xdr:pic>
      <xdr:nvPicPr>
        <xdr:cNvPr id="7" name="Picture 8" descr="asortf-lim-poi-cha-44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61925"/>
          <a:ext cx="16478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266699</xdr:colOff>
      <xdr:row>1</xdr:row>
      <xdr:rowOff>24530</xdr:rowOff>
    </xdr:from>
    <xdr:to>
      <xdr:col>8</xdr:col>
      <xdr:colOff>1078320</xdr:colOff>
      <xdr:row>3</xdr:row>
      <xdr:rowOff>342900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4" y="91205"/>
          <a:ext cx="1935571" cy="1137520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1</xdr:row>
      <xdr:rowOff>19049</xdr:rowOff>
    </xdr:from>
    <xdr:to>
      <xdr:col>11</xdr:col>
      <xdr:colOff>547530</xdr:colOff>
      <xdr:row>9</xdr:row>
      <xdr:rowOff>46100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85724"/>
          <a:ext cx="1414305" cy="2389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NE_CHATELAILLON@francetv.fr" TargetMode="External"/><Relationship Id="rId1" Type="http://schemas.openxmlformats.org/officeDocument/2006/relationships/hyperlink" Target="mailto:contact@usortf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pageSetUpPr fitToPage="1"/>
  </sheetPr>
  <dimension ref="A1:T76"/>
  <sheetViews>
    <sheetView tabSelected="1" zoomScaleNormal="100" workbookViewId="0">
      <selection activeCell="C16" sqref="C16:E16"/>
    </sheetView>
  </sheetViews>
  <sheetFormatPr baseColWidth="10" defaultColWidth="11.5703125" defaultRowHeight="12.75"/>
  <cols>
    <col min="1" max="1" width="4" customWidth="1"/>
    <col min="2" max="2" width="20" customWidth="1"/>
    <col min="3" max="3" width="13.85546875" customWidth="1"/>
    <col min="4" max="4" width="21.140625" customWidth="1"/>
    <col min="5" max="5" width="12.7109375" customWidth="1"/>
    <col min="6" max="6" width="14.7109375" customWidth="1"/>
    <col min="7" max="7" width="13.7109375" customWidth="1"/>
    <col min="8" max="8" width="16.85546875" customWidth="1"/>
    <col min="9" max="9" width="16.42578125" customWidth="1"/>
    <col min="10" max="10" width="7.7109375" customWidth="1"/>
    <col min="11" max="11" width="7.42578125" customWidth="1"/>
  </cols>
  <sheetData>
    <row r="1" spans="1:20" ht="5.25" customHeight="1" thickBot="1">
      <c r="A1" s="150"/>
      <c r="B1" s="30"/>
      <c r="C1" s="30"/>
      <c r="D1" s="30"/>
      <c r="E1" s="30"/>
      <c r="F1" s="30"/>
      <c r="G1" s="30"/>
      <c r="H1" s="30"/>
      <c r="I1" s="30"/>
      <c r="J1" s="150"/>
      <c r="K1" s="150"/>
      <c r="L1" s="157"/>
    </row>
    <row r="2" spans="1:20" ht="31.5" customHeight="1" thickTop="1">
      <c r="A2" s="151"/>
      <c r="B2" s="251" t="s">
        <v>135</v>
      </c>
      <c r="C2" s="252"/>
      <c r="D2" s="252"/>
      <c r="E2" s="252"/>
      <c r="F2" s="252"/>
      <c r="G2" s="252"/>
      <c r="H2" s="252"/>
      <c r="I2" s="253"/>
      <c r="J2" s="31"/>
      <c r="K2" s="169"/>
      <c r="L2" s="157"/>
    </row>
    <row r="3" spans="1:20" ht="33" customHeight="1">
      <c r="A3" s="151"/>
      <c r="B3" s="147"/>
      <c r="C3" s="148"/>
      <c r="D3" s="148"/>
      <c r="E3" s="148"/>
      <c r="F3" s="148"/>
      <c r="G3" s="148"/>
      <c r="H3" s="148"/>
      <c r="I3" s="149"/>
      <c r="J3" s="215"/>
      <c r="K3" s="169"/>
      <c r="L3" s="157"/>
    </row>
    <row r="4" spans="1:20" ht="27.75" customHeight="1" thickBot="1">
      <c r="A4" s="151"/>
      <c r="B4" s="254" t="s">
        <v>89</v>
      </c>
      <c r="C4" s="255"/>
      <c r="D4" s="255"/>
      <c r="E4" s="255"/>
      <c r="F4" s="255"/>
      <c r="G4" s="255"/>
      <c r="H4" s="255"/>
      <c r="I4" s="256"/>
      <c r="J4" s="215"/>
      <c r="K4" s="170"/>
      <c r="L4" s="157"/>
    </row>
    <row r="5" spans="1:20" ht="9" customHeight="1" thickTop="1">
      <c r="A5" s="152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57"/>
    </row>
    <row r="6" spans="1:20" s="4" customFormat="1" ht="24.75" customHeight="1">
      <c r="A6" s="153"/>
      <c r="B6" s="257" t="s">
        <v>113</v>
      </c>
      <c r="C6" s="258"/>
      <c r="D6" s="259"/>
      <c r="E6" s="259"/>
      <c r="F6" s="259"/>
      <c r="G6" s="259"/>
      <c r="H6" s="259"/>
      <c r="I6" s="259"/>
      <c r="J6" s="259"/>
      <c r="K6" s="172"/>
      <c r="L6" s="158"/>
      <c r="M6" s="6"/>
      <c r="N6" s="1"/>
      <c r="O6" s="1"/>
      <c r="P6" s="15"/>
      <c r="Q6" s="15"/>
      <c r="R6" s="15"/>
      <c r="S6" s="15"/>
      <c r="T6" s="15"/>
    </row>
    <row r="7" spans="1:20" s="3" customFormat="1" ht="12.95" customHeight="1" thickBot="1">
      <c r="A7" s="154"/>
      <c r="B7" s="216"/>
      <c r="C7" s="216"/>
      <c r="D7" s="173"/>
      <c r="E7" s="173"/>
      <c r="F7" s="173"/>
      <c r="G7" s="173"/>
      <c r="H7" s="173"/>
      <c r="I7" s="173"/>
      <c r="J7" s="173"/>
      <c r="K7" s="173"/>
      <c r="L7" s="155"/>
      <c r="M7" s="6"/>
      <c r="N7" s="1"/>
      <c r="O7" s="1"/>
      <c r="P7" s="15"/>
      <c r="Q7" s="15"/>
      <c r="R7" s="15"/>
      <c r="S7" s="15"/>
      <c r="T7" s="15"/>
    </row>
    <row r="8" spans="1:20" s="3" customFormat="1" ht="32.25" customHeight="1" thickBot="1">
      <c r="A8" s="155"/>
      <c r="B8" s="217" t="s">
        <v>88</v>
      </c>
      <c r="C8" s="218"/>
      <c r="D8" s="155"/>
      <c r="E8" s="219" t="s">
        <v>18</v>
      </c>
      <c r="F8" s="270"/>
      <c r="G8" s="271"/>
      <c r="H8" s="155"/>
      <c r="I8" s="155"/>
      <c r="J8" s="155"/>
      <c r="K8" s="155"/>
      <c r="L8" s="155"/>
    </row>
    <row r="9" spans="1:20" s="3" customFormat="1" ht="15" customHeight="1" thickBot="1">
      <c r="A9" s="155"/>
      <c r="B9" s="220"/>
      <c r="C9" s="220"/>
      <c r="D9" s="155"/>
      <c r="E9" s="155"/>
      <c r="F9" s="155"/>
      <c r="G9" s="155"/>
      <c r="H9" s="155"/>
      <c r="I9" s="155"/>
      <c r="J9" s="155"/>
      <c r="K9" s="155"/>
      <c r="L9" s="155"/>
    </row>
    <row r="10" spans="1:20" s="3" customFormat="1" ht="27" customHeight="1" thickBot="1">
      <c r="A10" s="155"/>
      <c r="B10" s="221"/>
      <c r="C10" s="7" t="s">
        <v>17</v>
      </c>
      <c r="D10" s="2"/>
      <c r="E10" s="222"/>
      <c r="F10" s="223" t="s">
        <v>97</v>
      </c>
      <c r="G10" s="2"/>
      <c r="H10" s="13" t="s">
        <v>21</v>
      </c>
      <c r="I10" s="9"/>
      <c r="K10" s="155"/>
      <c r="L10" s="155"/>
    </row>
    <row r="11" spans="1:20" s="3" customFormat="1" ht="12.95" customHeight="1">
      <c r="A11" s="156"/>
      <c r="B11" s="221"/>
      <c r="C11" s="175" t="s">
        <v>0</v>
      </c>
      <c r="D11" s="156"/>
      <c r="E11" s="156"/>
      <c r="F11" s="155"/>
      <c r="G11" s="224" t="s">
        <v>120</v>
      </c>
      <c r="H11" s="156"/>
      <c r="I11" s="156"/>
      <c r="J11" s="174"/>
      <c r="K11" s="174"/>
      <c r="L11" s="155"/>
    </row>
    <row r="12" spans="1:20" s="3" customFormat="1" ht="12.95" customHeight="1">
      <c r="A12" s="156"/>
      <c r="B12" s="156"/>
      <c r="C12" s="175" t="s">
        <v>95</v>
      </c>
      <c r="D12" s="155"/>
      <c r="E12" s="156"/>
      <c r="F12" s="155"/>
      <c r="G12" s="225"/>
      <c r="H12" s="156"/>
      <c r="I12" s="156"/>
      <c r="J12" s="174"/>
      <c r="K12" s="174"/>
      <c r="L12" s="155"/>
    </row>
    <row r="13" spans="1:20" s="3" customFormat="1" ht="22.5" customHeight="1">
      <c r="A13" s="156"/>
      <c r="B13" s="221"/>
      <c r="C13" s="272" t="s">
        <v>106</v>
      </c>
      <c r="D13" s="273"/>
      <c r="E13" s="273"/>
      <c r="F13" s="273"/>
      <c r="G13" s="225"/>
      <c r="H13" s="156"/>
      <c r="I13" s="156"/>
      <c r="J13" s="175"/>
      <c r="K13" s="175"/>
      <c r="L13" s="155"/>
    </row>
    <row r="14" spans="1:20" s="3" customFormat="1" ht="12.95" customHeight="1">
      <c r="A14" s="156"/>
      <c r="B14" s="156"/>
      <c r="C14" s="175" t="s">
        <v>1</v>
      </c>
      <c r="D14" s="155"/>
      <c r="E14" s="156"/>
      <c r="F14" s="155"/>
      <c r="G14" s="225"/>
      <c r="H14" s="156"/>
      <c r="I14" s="156"/>
      <c r="J14" s="174"/>
      <c r="K14" s="174"/>
      <c r="L14" s="155"/>
    </row>
    <row r="15" spans="1:20" s="3" customFormat="1" ht="13.5" customHeight="1" thickBot="1">
      <c r="A15" s="155"/>
      <c r="B15" s="155"/>
      <c r="C15" s="155"/>
      <c r="D15" s="226"/>
      <c r="E15" s="155"/>
      <c r="F15" s="155"/>
      <c r="G15" s="226"/>
      <c r="H15" s="155"/>
      <c r="I15" s="155"/>
      <c r="J15" s="155"/>
      <c r="K15" s="155"/>
      <c r="L15" s="155"/>
    </row>
    <row r="16" spans="1:20" ht="21.95" customHeight="1" thickBot="1">
      <c r="A16" s="155"/>
      <c r="B16" s="7" t="s">
        <v>19</v>
      </c>
      <c r="C16" s="267"/>
      <c r="D16" s="268"/>
      <c r="E16" s="269"/>
      <c r="F16" s="155"/>
      <c r="G16" s="219" t="s">
        <v>20</v>
      </c>
      <c r="H16" s="260"/>
      <c r="I16" s="261"/>
      <c r="J16" s="17"/>
      <c r="K16" s="176"/>
      <c r="L16" s="157"/>
    </row>
    <row r="17" spans="1:12" ht="16.5" thickBot="1">
      <c r="A17" s="155"/>
      <c r="B17" s="219"/>
      <c r="C17" s="219"/>
      <c r="D17" s="227"/>
      <c r="E17" s="227"/>
      <c r="F17" s="227"/>
      <c r="G17" s="219"/>
      <c r="H17" s="227"/>
      <c r="I17" s="227"/>
      <c r="J17" s="176"/>
      <c r="K17" s="176"/>
      <c r="L17" s="157"/>
    </row>
    <row r="18" spans="1:12" ht="26.1" customHeight="1" thickBot="1">
      <c r="A18" s="155"/>
      <c r="B18" s="157"/>
      <c r="C18" s="228"/>
      <c r="D18" s="229" t="s">
        <v>96</v>
      </c>
      <c r="E18" s="50"/>
      <c r="F18" s="48" t="s">
        <v>105</v>
      </c>
      <c r="G18" s="60" t="str">
        <f>IF(E18&lt;&gt;0,DATEDIF(E18,Au_01_01_année_JNE,"y")&amp; " ans"," ")</f>
        <v xml:space="preserve"> </v>
      </c>
      <c r="H18" s="49" t="s">
        <v>22</v>
      </c>
      <c r="I18" s="16"/>
      <c r="J18" s="18"/>
      <c r="K18" s="176"/>
      <c r="L18" s="157"/>
    </row>
    <row r="19" spans="1:12" ht="15">
      <c r="A19" s="155"/>
      <c r="B19" s="155"/>
      <c r="C19" s="155"/>
      <c r="D19" s="226"/>
      <c r="E19" s="155"/>
      <c r="F19" s="155"/>
      <c r="G19" s="155"/>
      <c r="H19" s="155"/>
      <c r="I19" s="155"/>
      <c r="J19" s="155"/>
      <c r="K19" s="155"/>
      <c r="L19" s="157"/>
    </row>
    <row r="20" spans="1:12" ht="15.75" thickBot="1">
      <c r="A20" s="155"/>
      <c r="B20" s="155"/>
      <c r="C20" s="155"/>
      <c r="D20" s="226"/>
      <c r="E20" s="155"/>
      <c r="F20" s="155"/>
      <c r="G20" s="238" t="s">
        <v>15</v>
      </c>
      <c r="H20" s="155"/>
      <c r="I20" s="155"/>
      <c r="J20" s="155"/>
      <c r="K20" s="155"/>
      <c r="L20" s="157"/>
    </row>
    <row r="21" spans="1:12" ht="21.95" customHeight="1" thickBot="1">
      <c r="A21" s="155"/>
      <c r="B21" s="262" t="s">
        <v>31</v>
      </c>
      <c r="C21" s="263"/>
      <c r="D21" s="44"/>
      <c r="E21" s="7" t="s">
        <v>30</v>
      </c>
      <c r="F21" s="264"/>
      <c r="G21" s="265"/>
      <c r="H21" s="265"/>
      <c r="I21" s="266"/>
      <c r="J21" s="18"/>
      <c r="K21" s="176"/>
      <c r="L21" s="157"/>
    </row>
    <row r="22" spans="1:12" ht="15.75" thickBot="1">
      <c r="A22" s="155"/>
      <c r="B22" s="155"/>
      <c r="C22" s="155"/>
      <c r="D22" s="226"/>
      <c r="E22" s="155"/>
      <c r="F22" s="155"/>
      <c r="G22" s="226"/>
      <c r="H22" s="155"/>
      <c r="I22" s="177"/>
      <c r="J22" s="177"/>
      <c r="K22" s="177"/>
      <c r="L22" s="157"/>
    </row>
    <row r="23" spans="1:12" ht="37.5" customHeight="1" thickTop="1" thickBot="1">
      <c r="A23" s="157"/>
      <c r="B23" s="150"/>
      <c r="C23" s="283" t="s">
        <v>90</v>
      </c>
      <c r="D23" s="284"/>
      <c r="E23" s="284"/>
      <c r="F23" s="284"/>
      <c r="G23" s="124" t="s">
        <v>67</v>
      </c>
      <c r="H23" s="125" t="s">
        <v>52</v>
      </c>
      <c r="I23" s="157"/>
      <c r="J23" s="239"/>
      <c r="K23" s="157"/>
      <c r="L23" s="157"/>
    </row>
    <row r="24" spans="1:12" ht="18" customHeight="1">
      <c r="A24" s="155"/>
      <c r="B24" s="155"/>
      <c r="C24" s="55" t="s">
        <v>136</v>
      </c>
      <c r="D24" s="56"/>
      <c r="E24" s="56"/>
      <c r="F24" s="57"/>
      <c r="G24" s="54">
        <f>Références!D24</f>
        <v>130</v>
      </c>
      <c r="H24" s="69">
        <f>Références!E24</f>
        <v>80</v>
      </c>
      <c r="I24" s="168"/>
      <c r="J24" s="155"/>
      <c r="K24" s="157"/>
      <c r="L24" s="157"/>
    </row>
    <row r="25" spans="1:12" ht="18" customHeight="1" thickBot="1">
      <c r="A25" s="158"/>
      <c r="B25" s="155"/>
      <c r="C25" s="106" t="s">
        <v>137</v>
      </c>
      <c r="D25" s="107"/>
      <c r="E25" s="107"/>
      <c r="F25" s="108"/>
      <c r="G25" s="72">
        <f>Références!D25</f>
        <v>160</v>
      </c>
      <c r="H25" s="73">
        <f>Références!E25</f>
        <v>100</v>
      </c>
      <c r="I25" s="167"/>
      <c r="J25" s="158"/>
      <c r="K25" s="157"/>
      <c r="L25" s="157"/>
    </row>
    <row r="26" spans="1:12" ht="20.25" customHeight="1" thickTop="1">
      <c r="A26" s="158"/>
      <c r="B26" s="155"/>
      <c r="C26" s="232"/>
      <c r="D26" s="233" t="s">
        <v>122</v>
      </c>
      <c r="E26" s="234"/>
      <c r="F26" s="234"/>
      <c r="G26" s="235"/>
      <c r="H26" s="236"/>
      <c r="I26" s="167"/>
      <c r="J26" s="167"/>
      <c r="K26" s="158"/>
      <c r="L26" s="157"/>
    </row>
    <row r="27" spans="1:12" ht="16.5">
      <c r="A27" s="158"/>
      <c r="B27" s="155"/>
      <c r="C27" s="285"/>
      <c r="D27" s="286"/>
      <c r="E27" s="286"/>
      <c r="F27" s="286"/>
      <c r="G27" s="196"/>
      <c r="H27" s="237"/>
      <c r="I27" s="167"/>
      <c r="J27" s="167"/>
      <c r="K27" s="158"/>
      <c r="L27" s="157"/>
    </row>
    <row r="28" spans="1:12" ht="7.5" customHeight="1" thickBot="1">
      <c r="A28" s="158"/>
      <c r="B28" s="155"/>
      <c r="C28" s="289"/>
      <c r="D28" s="290"/>
      <c r="E28" s="290"/>
      <c r="F28" s="290"/>
      <c r="G28" s="196"/>
      <c r="H28" s="167"/>
      <c r="I28" s="167"/>
      <c r="J28" s="167"/>
      <c r="K28" s="158"/>
      <c r="L28" s="157"/>
    </row>
    <row r="29" spans="1:12" ht="15" customHeight="1" thickTop="1" thickBot="1">
      <c r="A29" s="158"/>
      <c r="B29" s="155"/>
      <c r="C29" s="126" t="s">
        <v>132</v>
      </c>
      <c r="D29" s="127"/>
      <c r="E29" s="127"/>
      <c r="F29" s="127"/>
      <c r="G29" s="70">
        <f>Repas_Midi_3eJ</f>
        <v>10</v>
      </c>
      <c r="H29" s="167"/>
      <c r="I29" s="167"/>
      <c r="J29" s="167"/>
      <c r="K29" s="158"/>
      <c r="L29" s="157"/>
    </row>
    <row r="30" spans="1:12" ht="12" hidden="1" customHeight="1" thickTop="1">
      <c r="A30" s="158"/>
      <c r="B30" s="155"/>
      <c r="C30" s="3"/>
      <c r="D30" s="3"/>
      <c r="E30" s="3"/>
      <c r="F30" s="3"/>
      <c r="G30" s="3"/>
      <c r="H30" s="155"/>
      <c r="I30" s="167"/>
      <c r="J30" s="167"/>
      <c r="K30" s="158"/>
      <c r="L30" s="157"/>
    </row>
    <row r="31" spans="1:12" ht="6.75" customHeight="1" thickTop="1" thickBot="1">
      <c r="A31" s="158"/>
      <c r="B31" s="155"/>
      <c r="C31" s="241"/>
      <c r="D31" s="201"/>
      <c r="E31" s="201"/>
      <c r="F31" s="201"/>
      <c r="G31" s="196"/>
      <c r="H31" s="240"/>
      <c r="I31" s="167"/>
      <c r="J31" s="167"/>
      <c r="K31" s="158"/>
      <c r="L31" s="157"/>
    </row>
    <row r="32" spans="1:12" ht="15" customHeight="1" thickTop="1">
      <c r="A32" s="158"/>
      <c r="B32" s="157"/>
      <c r="C32" s="295" t="s">
        <v>72</v>
      </c>
      <c r="D32" s="291" t="str">
        <f>IF(Références!C33="","",Références!C33)</f>
        <v>Visite guidée d’une cabane ostréicole avec dégustation</v>
      </c>
      <c r="E32" s="292"/>
      <c r="F32" s="292"/>
      <c r="G32" s="116">
        <f>IF(Références!E33="","",Références!E33)</f>
        <v>6</v>
      </c>
      <c r="H32" s="128" t="s">
        <v>69</v>
      </c>
      <c r="I32" s="119" t="str">
        <f>IF(Références!F33="","",Références!F33)</f>
        <v>Samedi AM</v>
      </c>
      <c r="J32" s="167"/>
      <c r="K32" s="157"/>
      <c r="L32" s="157"/>
    </row>
    <row r="33" spans="1:12" ht="15" customHeight="1">
      <c r="A33" s="155"/>
      <c r="B33" s="157"/>
      <c r="C33" s="296"/>
      <c r="D33" s="287" t="str">
        <f>IF(Références!C34="","",Références!C34)</f>
        <v>Visite de l’Aquarium de La Rochelle avec audio-guide</v>
      </c>
      <c r="E33" s="288"/>
      <c r="F33" s="288"/>
      <c r="G33" s="117">
        <f>IF(Références!E34="","",Références!E34)</f>
        <v>11</v>
      </c>
      <c r="H33" s="129" t="s">
        <v>70</v>
      </c>
      <c r="I33" s="120" t="str">
        <f>IF(Références!F34="","",Références!F34)</f>
        <v>Dimanche Matin</v>
      </c>
      <c r="J33" s="177"/>
      <c r="K33" s="157"/>
      <c r="L33" s="157"/>
    </row>
    <row r="34" spans="1:12" ht="15" customHeight="1" thickBot="1">
      <c r="A34" s="155"/>
      <c r="B34" s="157"/>
      <c r="C34" s="297"/>
      <c r="D34" s="293" t="str">
        <f>IF(Références!C35="","",Références!C35)</f>
        <v>Croisière commentée autour de Fort Boyard</v>
      </c>
      <c r="E34" s="294"/>
      <c r="F34" s="294"/>
      <c r="G34" s="118">
        <f>IF(Références!E35="","",Références!E35)</f>
        <v>10</v>
      </c>
      <c r="H34" s="130" t="s">
        <v>108</v>
      </c>
      <c r="I34" s="121" t="str">
        <f>IF(Références!F35="","",Références!F35)</f>
        <v>Dimanche AM</v>
      </c>
      <c r="J34" s="177"/>
      <c r="K34" s="157"/>
      <c r="L34" s="157"/>
    </row>
    <row r="35" spans="1:12" ht="10.5" customHeight="1" thickTop="1" thickBot="1">
      <c r="A35" s="155"/>
      <c r="B35" s="230"/>
      <c r="C35" s="206"/>
      <c r="D35" s="243"/>
      <c r="E35" s="201"/>
      <c r="F35" s="201"/>
      <c r="G35" s="196"/>
      <c r="H35" s="131"/>
      <c r="I35" s="24"/>
      <c r="J35" s="177"/>
      <c r="K35" s="157"/>
      <c r="L35" s="157"/>
    </row>
    <row r="36" spans="1:12" ht="18">
      <c r="A36" s="155"/>
      <c r="B36" s="207"/>
      <c r="C36" s="207"/>
      <c r="D36" s="241"/>
      <c r="E36" s="202"/>
      <c r="F36" s="244"/>
      <c r="G36" s="197" t="s">
        <v>121</v>
      </c>
      <c r="H36" s="109" t="s">
        <v>133</v>
      </c>
      <c r="I36" s="8"/>
      <c r="J36" s="177"/>
      <c r="K36" s="157"/>
      <c r="L36" s="157"/>
    </row>
    <row r="37" spans="1:12" ht="18.75" thickBot="1">
      <c r="A37" s="159"/>
      <c r="B37" s="160"/>
      <c r="C37" s="178"/>
      <c r="D37" s="245"/>
      <c r="E37" s="178"/>
      <c r="F37" s="159"/>
      <c r="G37" s="159"/>
      <c r="H37" s="71" t="s">
        <v>32</v>
      </c>
      <c r="I37" s="32"/>
      <c r="J37" s="177"/>
      <c r="K37" s="178"/>
      <c r="L37" s="157"/>
    </row>
    <row r="38" spans="1:12" ht="10.5" customHeight="1">
      <c r="A38" s="160"/>
      <c r="B38" s="231"/>
      <c r="C38" s="208"/>
      <c r="D38" s="160"/>
      <c r="E38" s="160"/>
      <c r="F38" s="160"/>
      <c r="G38" s="157"/>
      <c r="H38" s="248"/>
      <c r="I38" s="214"/>
      <c r="J38" s="160"/>
      <c r="K38" s="157"/>
      <c r="L38" s="157"/>
    </row>
    <row r="39" spans="1:12" ht="15.75" thickBot="1">
      <c r="A39" s="160"/>
      <c r="B39" s="209" t="s">
        <v>84</v>
      </c>
      <c r="C39" s="209"/>
      <c r="D39" s="246" t="s">
        <v>98</v>
      </c>
      <c r="E39" s="198"/>
      <c r="F39" s="247" t="s">
        <v>85</v>
      </c>
      <c r="G39" s="198"/>
      <c r="H39" s="209" t="s">
        <v>68</v>
      </c>
      <c r="I39" s="179"/>
      <c r="J39" s="160"/>
      <c r="K39" s="179"/>
      <c r="L39" s="157"/>
    </row>
    <row r="40" spans="1:12" ht="21.95" customHeight="1" thickBot="1">
      <c r="A40" s="161"/>
      <c r="B40" s="68"/>
      <c r="C40" s="209"/>
      <c r="D40" s="45"/>
      <c r="E40" s="203"/>
      <c r="F40" s="47"/>
      <c r="G40" s="161"/>
      <c r="H40" s="46"/>
      <c r="I40" s="180"/>
      <c r="J40" s="180"/>
      <c r="K40" s="180"/>
      <c r="L40" s="157"/>
    </row>
    <row r="41" spans="1:12" ht="17.25" thickBot="1">
      <c r="A41" s="161"/>
      <c r="B41" s="20"/>
      <c r="C41" s="210"/>
      <c r="D41" s="112" t="s">
        <v>115</v>
      </c>
      <c r="E41" s="204"/>
      <c r="G41" s="161"/>
      <c r="H41" s="19"/>
      <c r="I41" s="161"/>
      <c r="J41" s="242" t="s">
        <v>16</v>
      </c>
      <c r="K41" s="180"/>
      <c r="L41" s="157"/>
    </row>
    <row r="42" spans="1:12" ht="17.25" thickTop="1" thickBot="1">
      <c r="A42" s="162"/>
      <c r="B42" s="33">
        <f>IF(Choix_Formule_JNE&lt;&gt;0,IF(DATEDIF(E18,Au_01_01_année_JNE,"y")&lt;12,VLOOKUP(Choix_Formule_JNE,Tableau_Formules_JNE,3,FALSE),VLOOKUP(Choix_Formule_JNE,Tableau_Formules_JNE,2,FALSE)),0)</f>
        <v>0</v>
      </c>
      <c r="C42" s="199"/>
      <c r="D42" s="67">
        <f>IF(D40="Single",IF(Choix_Formule_JNE=Références!C24,Choix_Single_2n,IF(Choix_Formule_JNE=Références!C25,Choix_Single_3n,"0 €")),0)</f>
        <v>0</v>
      </c>
      <c r="E42" s="199"/>
      <c r="F42" s="33">
        <f>IF(OR(F40="",F40="Non"),0,Repas_Midi_3eJ)</f>
        <v>0</v>
      </c>
      <c r="G42" s="199"/>
      <c r="H42" s="33">
        <f>IF(Choix_Options&lt;&gt;"",VLOOKUP(Choix_Options,Tableau_Tarifs_Options,4,FALSE),0)</f>
        <v>0</v>
      </c>
      <c r="I42" s="162"/>
      <c r="J42" s="34">
        <f>SUM(B42,D42,F42,H42)</f>
        <v>0</v>
      </c>
      <c r="K42" s="180"/>
      <c r="L42" s="157"/>
    </row>
    <row r="43" spans="1:12" ht="15.75">
      <c r="A43" s="155"/>
      <c r="B43" s="154"/>
      <c r="C43" s="155"/>
      <c r="D43" s="205"/>
      <c r="E43" s="205"/>
      <c r="F43" s="205"/>
      <c r="G43" s="200"/>
      <c r="H43" s="205"/>
      <c r="I43" s="194"/>
      <c r="J43" s="157"/>
      <c r="K43" s="181"/>
      <c r="L43" s="157"/>
    </row>
    <row r="44" spans="1:12" ht="17.25" thickBot="1">
      <c r="A44" s="155"/>
      <c r="B44" s="213" t="s">
        <v>93</v>
      </c>
      <c r="C44" s="155"/>
      <c r="D44" s="205"/>
      <c r="E44" s="157"/>
      <c r="F44" s="213" t="s">
        <v>140</v>
      </c>
      <c r="G44" s="200"/>
      <c r="H44" s="195" t="s">
        <v>46</v>
      </c>
      <c r="I44" s="194"/>
      <c r="J44" s="300" t="s">
        <v>139</v>
      </c>
      <c r="K44" s="300"/>
      <c r="L44" s="157"/>
    </row>
    <row r="45" spans="1:12" ht="21.95" customHeight="1" thickBot="1">
      <c r="A45" s="155"/>
      <c r="B45" s="274"/>
      <c r="C45" s="275"/>
      <c r="D45" s="276"/>
      <c r="E45" s="157"/>
      <c r="F45" s="47"/>
      <c r="G45" s="194"/>
      <c r="H45" s="47"/>
      <c r="I45" s="194"/>
      <c r="J45" s="301"/>
      <c r="K45" s="302"/>
      <c r="L45" s="157"/>
    </row>
    <row r="46" spans="1:12" ht="15">
      <c r="A46" s="155"/>
      <c r="B46" s="155"/>
      <c r="C46" s="155"/>
      <c r="D46" s="164"/>
      <c r="E46" s="164"/>
      <c r="F46" s="164"/>
      <c r="G46" s="164"/>
      <c r="H46" s="164"/>
      <c r="I46" s="164"/>
      <c r="J46" s="157"/>
      <c r="K46" s="155"/>
      <c r="L46" s="157"/>
    </row>
    <row r="47" spans="1:12" ht="17.25" thickBot="1">
      <c r="A47" s="155"/>
      <c r="B47" s="195" t="s">
        <v>94</v>
      </c>
      <c r="C47" s="211"/>
      <c r="D47" s="193" t="s">
        <v>75</v>
      </c>
      <c r="E47" s="164"/>
      <c r="F47" s="212" t="s">
        <v>91</v>
      </c>
      <c r="G47" s="195"/>
      <c r="H47" s="212" t="s">
        <v>92</v>
      </c>
      <c r="I47" s="157"/>
      <c r="J47" s="195"/>
      <c r="K47" s="157"/>
      <c r="L47" s="157"/>
    </row>
    <row r="48" spans="1:12" ht="18" customHeight="1" thickBot="1">
      <c r="A48" s="155"/>
      <c r="B48" s="47"/>
      <c r="C48" s="35"/>
      <c r="D48" s="58"/>
      <c r="E48" s="164"/>
      <c r="F48" s="74"/>
      <c r="G48" s="164"/>
      <c r="H48" s="59"/>
      <c r="I48" s="157"/>
      <c r="J48" s="157"/>
      <c r="K48" s="157"/>
      <c r="L48" s="157"/>
    </row>
    <row r="49" spans="1:12" ht="21" customHeight="1" thickBot="1">
      <c r="A49" s="155"/>
      <c r="B49" s="157"/>
      <c r="C49" s="155"/>
      <c r="D49" s="193" t="s">
        <v>104</v>
      </c>
      <c r="E49" s="164"/>
      <c r="F49" s="174" t="s">
        <v>80</v>
      </c>
      <c r="G49" s="164"/>
      <c r="H49" s="174" t="s">
        <v>47</v>
      </c>
      <c r="I49" s="164"/>
      <c r="J49" s="157"/>
      <c r="K49" s="157"/>
      <c r="L49" s="157"/>
    </row>
    <row r="50" spans="1:12" ht="17.25" thickBot="1">
      <c r="A50" s="155"/>
      <c r="B50" s="193" t="s">
        <v>78</v>
      </c>
      <c r="C50" s="155"/>
      <c r="D50" s="58"/>
      <c r="E50" s="195"/>
      <c r="F50" s="59"/>
      <c r="G50" s="164"/>
      <c r="H50" s="59"/>
      <c r="I50" s="164"/>
      <c r="J50" s="155"/>
      <c r="K50" s="155"/>
      <c r="L50" s="157"/>
    </row>
    <row r="51" spans="1:12" ht="18" customHeight="1" thickBot="1">
      <c r="A51" s="155"/>
      <c r="B51" s="47"/>
      <c r="C51" s="155"/>
      <c r="D51" s="192"/>
      <c r="E51" s="157"/>
      <c r="F51" s="158"/>
      <c r="G51" s="157"/>
      <c r="H51" s="164"/>
      <c r="I51" s="164"/>
      <c r="J51" s="155"/>
      <c r="K51" s="155"/>
      <c r="L51" s="157"/>
    </row>
    <row r="52" spans="1:12" ht="15">
      <c r="A52" s="155"/>
      <c r="B52" s="183" t="s">
        <v>51</v>
      </c>
      <c r="C52" s="155"/>
      <c r="D52" s="157"/>
      <c r="E52" s="157"/>
      <c r="F52" s="164"/>
      <c r="G52" s="157"/>
      <c r="H52" s="164"/>
      <c r="I52" s="164"/>
      <c r="J52" s="155"/>
      <c r="K52" s="155"/>
      <c r="L52" s="157"/>
    </row>
    <row r="53" spans="1:12" ht="36" customHeight="1">
      <c r="A53" s="155"/>
      <c r="B53" s="298" t="s">
        <v>124</v>
      </c>
      <c r="C53" s="299"/>
      <c r="D53" s="299"/>
      <c r="E53" s="299"/>
      <c r="F53" s="299"/>
      <c r="G53" s="299"/>
      <c r="H53" s="299"/>
      <c r="I53" s="299"/>
      <c r="J53" s="299"/>
      <c r="K53" s="155"/>
      <c r="L53" s="157"/>
    </row>
    <row r="54" spans="1:12" ht="15">
      <c r="A54" s="155"/>
      <c r="B54" s="184" t="s">
        <v>102</v>
      </c>
      <c r="C54" s="155"/>
      <c r="D54" s="174"/>
      <c r="E54" s="164"/>
      <c r="F54" s="157"/>
      <c r="G54" s="174"/>
      <c r="H54" s="165"/>
      <c r="I54" s="164"/>
      <c r="J54" s="155"/>
      <c r="K54" s="155"/>
      <c r="L54" s="182"/>
    </row>
    <row r="55" spans="1:12" ht="13.5" customHeight="1">
      <c r="A55" s="155"/>
      <c r="B55" s="185" t="s">
        <v>103</v>
      </c>
      <c r="C55" s="155"/>
      <c r="D55" s="186"/>
      <c r="E55" s="164"/>
      <c r="F55" s="157"/>
      <c r="G55" s="164"/>
      <c r="H55" s="165"/>
      <c r="I55" s="164"/>
      <c r="J55" s="155"/>
      <c r="K55" s="155"/>
      <c r="L55" s="157"/>
    </row>
    <row r="56" spans="1:12" ht="6.75" customHeight="1">
      <c r="A56" s="155"/>
      <c r="B56" s="187"/>
      <c r="C56" s="155"/>
      <c r="D56" s="186"/>
      <c r="E56" s="164"/>
      <c r="F56" s="157"/>
      <c r="G56" s="164"/>
      <c r="H56" s="165"/>
      <c r="I56" s="164"/>
      <c r="J56" s="155"/>
      <c r="K56" s="155"/>
      <c r="L56" s="157"/>
    </row>
    <row r="57" spans="1:12" ht="17.25" customHeight="1">
      <c r="A57" s="155"/>
      <c r="B57" s="188" t="s">
        <v>114</v>
      </c>
      <c r="C57" s="155"/>
      <c r="D57" s="164"/>
      <c r="E57" s="164"/>
      <c r="F57" s="157"/>
      <c r="G57" s="164"/>
      <c r="H57" s="165"/>
      <c r="I57" s="164"/>
      <c r="J57" s="155"/>
      <c r="K57" s="155"/>
      <c r="L57" s="157"/>
    </row>
    <row r="58" spans="1:12" ht="18" customHeight="1" thickBot="1">
      <c r="A58" s="155"/>
      <c r="B58" s="189" t="s">
        <v>126</v>
      </c>
      <c r="C58" s="190"/>
      <c r="D58" s="191"/>
      <c r="E58" s="164"/>
      <c r="F58" s="164"/>
      <c r="G58" s="164"/>
      <c r="H58" s="165"/>
      <c r="I58" s="164"/>
      <c r="J58" s="155"/>
      <c r="K58" s="155"/>
      <c r="L58" s="157"/>
    </row>
    <row r="59" spans="1:12" ht="20.25" thickTop="1" thickBot="1">
      <c r="A59" s="155"/>
      <c r="B59" s="249" t="s">
        <v>125</v>
      </c>
      <c r="C59" s="250"/>
      <c r="D59" s="250"/>
      <c r="E59" s="164"/>
      <c r="F59" s="164"/>
      <c r="G59" s="277" t="s">
        <v>23</v>
      </c>
      <c r="H59" s="278"/>
      <c r="I59" s="278"/>
      <c r="J59" s="279"/>
      <c r="K59" s="155"/>
      <c r="L59" s="157"/>
    </row>
    <row r="60" spans="1:12" ht="26.25" customHeight="1" thickBot="1">
      <c r="A60" s="155"/>
      <c r="B60" s="75" t="s">
        <v>66</v>
      </c>
      <c r="C60" s="75" t="s">
        <v>99</v>
      </c>
      <c r="D60" s="75" t="s">
        <v>100</v>
      </c>
      <c r="E60" s="75" t="s">
        <v>101</v>
      </c>
      <c r="F60" s="5"/>
      <c r="G60" s="280" t="s">
        <v>134</v>
      </c>
      <c r="H60" s="281"/>
      <c r="I60" s="281"/>
      <c r="J60" s="282"/>
      <c r="K60" s="155"/>
      <c r="L60" s="157"/>
    </row>
    <row r="61" spans="1:12" ht="18" customHeight="1" thickTop="1" thickBot="1">
      <c r="A61" s="155"/>
      <c r="B61" s="51">
        <v>0.1</v>
      </c>
      <c r="C61" s="51">
        <v>0.5</v>
      </c>
      <c r="D61" s="51">
        <v>0.75</v>
      </c>
      <c r="E61" s="51">
        <v>1</v>
      </c>
      <c r="F61" s="164"/>
      <c r="G61" s="164"/>
      <c r="H61" s="165"/>
      <c r="I61" s="164"/>
      <c r="J61" s="155"/>
      <c r="K61" s="155"/>
      <c r="L61" s="157"/>
    </row>
    <row r="62" spans="1:12" ht="15">
      <c r="A62" s="155"/>
      <c r="B62" s="157"/>
      <c r="C62" s="155"/>
      <c r="D62" s="164"/>
      <c r="E62" s="164"/>
      <c r="F62" s="164"/>
      <c r="G62" s="164"/>
      <c r="H62" s="165"/>
      <c r="I62" s="164"/>
      <c r="J62" s="155"/>
      <c r="K62" s="155"/>
      <c r="L62" s="157"/>
    </row>
    <row r="63" spans="1:12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</row>
    <row r="64" spans="1:12" ht="15">
      <c r="A64" s="163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</row>
    <row r="65" spans="1:12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</row>
    <row r="66" spans="1:12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</row>
    <row r="67" spans="1:12">
      <c r="A67" s="157"/>
      <c r="B67" s="157"/>
      <c r="C67" s="157"/>
      <c r="D67" s="157"/>
      <c r="E67" s="157"/>
      <c r="F67" s="157"/>
      <c r="G67" s="157"/>
      <c r="H67" s="166"/>
      <c r="I67" s="166"/>
      <c r="J67" s="167"/>
      <c r="K67" s="158"/>
      <c r="L67" s="157"/>
    </row>
    <row r="68" spans="1:12" ht="15">
      <c r="B68" s="157"/>
      <c r="C68" s="157"/>
      <c r="D68" s="157"/>
      <c r="E68" s="157"/>
      <c r="F68" s="157"/>
      <c r="G68" s="157"/>
      <c r="H68" s="168"/>
      <c r="I68" s="168"/>
      <c r="J68" s="168"/>
      <c r="K68" s="155"/>
      <c r="L68" s="157"/>
    </row>
    <row r="69" spans="1:12" ht="15">
      <c r="H69" s="12"/>
      <c r="I69" s="12"/>
      <c r="J69" s="12"/>
      <c r="K69" s="3"/>
    </row>
    <row r="70" spans="1:12" ht="15">
      <c r="H70" s="12"/>
      <c r="I70" s="12"/>
      <c r="J70" s="12"/>
      <c r="K70" s="3"/>
    </row>
    <row r="71" spans="1:12" ht="15">
      <c r="H71" s="12"/>
      <c r="I71" s="12"/>
      <c r="J71" s="12"/>
      <c r="K71" s="3"/>
    </row>
    <row r="72" spans="1:12" ht="15">
      <c r="H72" s="12"/>
      <c r="I72" s="12"/>
      <c r="J72" s="12"/>
      <c r="K72" s="3"/>
    </row>
    <row r="73" spans="1:12" ht="15">
      <c r="H73" s="12"/>
      <c r="I73" s="12"/>
      <c r="J73" s="12"/>
      <c r="K73" s="3"/>
    </row>
    <row r="74" spans="1:12" ht="15">
      <c r="H74" s="12"/>
      <c r="I74" s="12"/>
      <c r="J74" s="12"/>
      <c r="K74" s="3"/>
    </row>
    <row r="75" spans="1:12" ht="15">
      <c r="H75" s="12"/>
      <c r="I75" s="12"/>
      <c r="J75" s="12"/>
      <c r="K75" s="3"/>
    </row>
    <row r="76" spans="1:12" ht="15">
      <c r="H76" s="12"/>
      <c r="I76" s="12"/>
      <c r="J76" s="12"/>
      <c r="K76" s="3"/>
    </row>
  </sheetData>
  <sheetProtection sheet="1" objects="1" scenarios="1" selectLockedCells="1"/>
  <mergeCells count="22">
    <mergeCell ref="B45:D45"/>
    <mergeCell ref="G59:J59"/>
    <mergeCell ref="G60:J60"/>
    <mergeCell ref="C23:F23"/>
    <mergeCell ref="C27:F27"/>
    <mergeCell ref="D33:F33"/>
    <mergeCell ref="C28:F28"/>
    <mergeCell ref="D32:F32"/>
    <mergeCell ref="D34:F34"/>
    <mergeCell ref="C32:C34"/>
    <mergeCell ref="B53:J53"/>
    <mergeCell ref="J44:K44"/>
    <mergeCell ref="J45:K45"/>
    <mergeCell ref="B2:I2"/>
    <mergeCell ref="B4:I4"/>
    <mergeCell ref="B6:J6"/>
    <mergeCell ref="H16:I16"/>
    <mergeCell ref="B21:C21"/>
    <mergeCell ref="F21:I21"/>
    <mergeCell ref="C16:E16"/>
    <mergeCell ref="F8:G8"/>
    <mergeCell ref="C13:F13"/>
  </mergeCells>
  <phoneticPr fontId="11" type="noConversion"/>
  <dataValidations count="23">
    <dataValidation type="list" showInputMessage="1" sqref="G10" xr:uid="{00000000-0002-0000-0000-000000000000}">
      <formula1>IF($D10="AGT",Liste_Société," ")</formula1>
    </dataValidation>
    <dataValidation operator="equal" allowBlank="1" showErrorMessage="1" prompt="_x000a_RFI=RadioFr.Int." sqref="H68:J76 I24" xr:uid="{00000000-0002-0000-0000-000001000000}">
      <formula1>0</formula1>
      <formula2>0</formula2>
    </dataValidation>
    <dataValidation type="list" allowBlank="1" showInputMessage="1" showErrorMessage="1" sqref="B51" xr:uid="{00000000-0002-0000-0000-000002000000}">
      <formula1>"Oui,Non"</formula1>
    </dataValidation>
    <dataValidation type="list" allowBlank="1" showInputMessage="1" showErrorMessage="1" sqref="H45" xr:uid="{00000000-0002-0000-0000-000003000000}">
      <formula1>Choix_Transport</formula1>
    </dataValidation>
    <dataValidation type="list" allowBlank="1" showInputMessage="1" showErrorMessage="1" sqref="B48" xr:uid="{00000000-0002-0000-0000-000004000000}">
      <formula1>"Compétiteur, Accompagnateur"</formula1>
    </dataValidation>
    <dataValidation allowBlank="1" showErrorMessage="1" error="Saisir un nombre" sqref="D42" xr:uid="{00000000-0002-0000-0000-000005000000}"/>
    <dataValidation type="whole" allowBlank="1" showErrorMessage="1" error="Saisir un nombre" sqref="B42" xr:uid="{00000000-0002-0000-0000-000006000000}">
      <formula1>0</formula1>
      <formula2>99999</formula2>
    </dataValidation>
    <dataValidation type="list" operator="equal" allowBlank="1" showErrorMessage="1" errorTitle="Formule ski" error="Cliquer sur la flèche juste à droite pour choisir votre formule." sqref="B40" xr:uid="{00000000-0002-0000-0000-000007000000}">
      <formula1>Liste_Formules_JNE</formula1>
    </dataValidation>
    <dataValidation operator="equal" allowBlank="1" showErrorMessage="1" sqref="F36 I36:I37 G34:H34 G32:H32 D36 G23 G35 G33 C31 C24:C29 G25:G29 G31" xr:uid="{00000000-0002-0000-0000-000008000000}">
      <formula1>0</formula1>
      <formula2>0</formula2>
    </dataValidation>
    <dataValidation type="list" allowBlank="1" showInputMessage="1" showErrorMessage="1" sqref="D48 D50" xr:uid="{00000000-0002-0000-0000-000009000000}">
      <formula1>Liste_Sports</formula1>
    </dataValidation>
    <dataValidation type="whole" allowBlank="1" showErrorMessage="1" error="Saisir un nombre" sqref="H42 F42" xr:uid="{00000000-0002-0000-0000-00000A000000}">
      <formula1>0</formula1>
      <formula2>9999999999</formula2>
    </dataValidation>
    <dataValidation type="list" allowBlank="1" showInputMessage="1" showErrorMessage="1" sqref="H40" xr:uid="{00000000-0002-0000-0000-00000B000000}">
      <formula1>Liste_Options</formula1>
    </dataValidation>
    <dataValidation type="list" operator="equal" allowBlank="1" showErrorMessage="1" sqref="D10" xr:uid="{00000000-0002-0000-0000-00000C000000}">
      <formula1>"AGT,CJT,ENF-,ENF+,EXT"</formula1>
    </dataValidation>
    <dataValidation type="list" allowBlank="1" showInputMessage="1" showErrorMessage="1" sqref="F8:G8" xr:uid="{00000000-0002-0000-0000-00000D000000}">
      <formula1>Liste_AS</formula1>
    </dataValidation>
    <dataValidation type="whole" allowBlank="1" showErrorMessage="1" errorTitle="Erreur de saisie" error="Merci de saisir un numéro de téléphone portable, commençant par 06, sans espace entre les chiffres et sur 10 chiffres_x000a__x000a_Exemple: 0612345678" sqref="D21" xr:uid="{00000000-0002-0000-0000-00000E000000}">
      <formula1>600000000</formula1>
      <formula2>999999999</formula2>
    </dataValidation>
    <dataValidation operator="equal" allowBlank="1" showErrorMessage="1" sqref="F18:G18" xr:uid="{00000000-0002-0000-0000-00000F000000}"/>
    <dataValidation type="list" allowBlank="1" showErrorMessage="1" errorTitle="Date de naissance" error="Merci de saisir votre date de naissance sous la forme JJ/MM/AAAA_x000a_Exemple 01/01/1960" sqref="I18" xr:uid="{00000000-0002-0000-0000-000010000000}">
      <formula1>"F,H"</formula1>
    </dataValidation>
    <dataValidation type="whole" errorStyle="warning" allowBlank="1" showErrorMessage="1" error="Saisir un nombre entier compris entre 1 et 999999" sqref="I10" xr:uid="{00000000-0002-0000-0000-000011000000}">
      <formula1>1</formula1>
      <formula2>999999</formula2>
    </dataValidation>
    <dataValidation allowBlank="1" showErrorMessage="1" errorTitle="Date de naissance" error="Merci de saisir votre date de naissance sous la forme JJ/MM/AAAA_x000a_Exemple 01/01/1960" sqref="E18" xr:uid="{00000000-0002-0000-0000-000012000000}"/>
    <dataValidation type="list" allowBlank="1" showInputMessage="1" showErrorMessage="1" sqref="D40" xr:uid="{00000000-0002-0000-0000-000013000000}">
      <formula1>IF(B40="Sans hébergement","",IF(G18&lt;"12",Choix_Chambre_Enfant,Choix_Chambre))</formula1>
    </dataValidation>
    <dataValidation type="list" allowBlank="1" showInputMessage="1" showErrorMessage="1" sqref="F40" xr:uid="{00000000-0002-0000-0000-000014000000}">
      <formula1>"Beausejour,Emporter,Non"</formula1>
    </dataValidation>
    <dataValidation type="list" allowBlank="1" showInputMessage="1" showErrorMessage="1" sqref="F45" xr:uid="{00000000-0002-0000-0000-000015000000}">
      <formula1>"Oui,Non"</formula1>
    </dataValidation>
    <dataValidation type="list" allowBlank="1" showInputMessage="1" showErrorMessage="1" sqref="J45:K45" xr:uid="{00000000-0002-0000-0000-000016000000}">
      <formula1>"S,M,L,XL,XXL"</formula1>
    </dataValidation>
  </dataValidations>
  <hyperlinks>
    <hyperlink ref="H37" r:id="rId1" xr:uid="{00000000-0004-0000-0000-000000000000}"/>
    <hyperlink ref="H36" r:id="rId2" xr:uid="{00000000-0004-0000-0000-000001000000}"/>
  </hyperlinks>
  <printOptions horizontalCentered="1"/>
  <pageMargins left="0.25" right="0.25" top="0.75" bottom="0.75" header="0.3" footer="0.3"/>
  <pageSetup paperSize="9" scale="69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F42"/>
  <sheetViews>
    <sheetView zoomScaleNormal="100" workbookViewId="0">
      <selection activeCell="D24" sqref="D24"/>
    </sheetView>
  </sheetViews>
  <sheetFormatPr baseColWidth="10" defaultColWidth="11.5703125" defaultRowHeight="12.75"/>
  <cols>
    <col min="1" max="1" width="2" customWidth="1"/>
    <col min="2" max="2" width="23.5703125" customWidth="1"/>
    <col min="3" max="3" width="22.5703125" customWidth="1"/>
    <col min="4" max="4" width="30.140625" customWidth="1"/>
    <col min="5" max="5" width="22.85546875" customWidth="1"/>
    <col min="6" max="6" width="15.42578125" customWidth="1"/>
  </cols>
  <sheetData>
    <row r="1" spans="1:6" ht="39.75" customHeight="1" thickTop="1" thickBot="1">
      <c r="B1" s="100"/>
      <c r="C1" s="303" t="s">
        <v>116</v>
      </c>
      <c r="D1" s="304"/>
    </row>
    <row r="2" spans="1:6" ht="13.5" customHeight="1" thickTop="1" thickBot="1">
      <c r="A2" s="97"/>
      <c r="B2" s="98"/>
      <c r="C2" s="99"/>
      <c r="D2" s="99"/>
      <c r="E2" s="99"/>
      <c r="F2" s="99"/>
    </row>
    <row r="3" spans="1:6" ht="18.75" customHeight="1" thickBot="1">
      <c r="B3" s="133" t="s">
        <v>29</v>
      </c>
      <c r="C3" s="307" t="s">
        <v>28</v>
      </c>
      <c r="D3" s="308"/>
      <c r="E3" s="133" t="s">
        <v>76</v>
      </c>
    </row>
    <row r="4" spans="1:6">
      <c r="B4" s="21" t="s">
        <v>2</v>
      </c>
      <c r="C4" s="27" t="s">
        <v>24</v>
      </c>
      <c r="D4" s="94">
        <v>30</v>
      </c>
      <c r="E4" s="143" t="s">
        <v>77</v>
      </c>
    </row>
    <row r="5" spans="1:6">
      <c r="B5" s="10" t="s">
        <v>3</v>
      </c>
      <c r="C5" s="28" t="s">
        <v>25</v>
      </c>
      <c r="D5" s="95">
        <v>30</v>
      </c>
      <c r="E5" s="61" t="s">
        <v>35</v>
      </c>
    </row>
    <row r="6" spans="1:6">
      <c r="B6" s="10" t="s">
        <v>4</v>
      </c>
      <c r="C6" s="28" t="s">
        <v>26</v>
      </c>
      <c r="D6" s="95">
        <v>15</v>
      </c>
      <c r="E6" s="62" t="s">
        <v>48</v>
      </c>
    </row>
    <row r="7" spans="1:6" ht="13.5" thickBot="1">
      <c r="B7" s="10" t="s">
        <v>5</v>
      </c>
      <c r="C7" s="29" t="s">
        <v>27</v>
      </c>
      <c r="D7" s="96">
        <v>60</v>
      </c>
      <c r="E7" s="62" t="s">
        <v>49</v>
      </c>
    </row>
    <row r="8" spans="1:6" ht="13.5" thickBot="1">
      <c r="B8" s="10" t="s">
        <v>6</v>
      </c>
      <c r="C8" s="134" t="s">
        <v>53</v>
      </c>
      <c r="D8" s="133" t="s">
        <v>62</v>
      </c>
      <c r="E8" s="63" t="s">
        <v>50</v>
      </c>
    </row>
    <row r="9" spans="1:6">
      <c r="B9" s="22" t="s">
        <v>7</v>
      </c>
      <c r="C9" s="39" t="s">
        <v>58</v>
      </c>
      <c r="D9" s="43" t="s">
        <v>63</v>
      </c>
      <c r="E9" s="64" t="s">
        <v>87</v>
      </c>
    </row>
    <row r="10" spans="1:6">
      <c r="B10" s="22" t="s">
        <v>8</v>
      </c>
      <c r="C10" s="40" t="s">
        <v>59</v>
      </c>
      <c r="D10" s="42" t="s">
        <v>61</v>
      </c>
      <c r="E10" s="65" t="s">
        <v>36</v>
      </c>
    </row>
    <row r="11" spans="1:6" ht="13.5" thickBot="1">
      <c r="B11" s="22" t="s">
        <v>9</v>
      </c>
      <c r="C11" s="41" t="s">
        <v>60</v>
      </c>
      <c r="D11" s="42" t="s">
        <v>64</v>
      </c>
      <c r="E11" s="64" t="s">
        <v>37</v>
      </c>
    </row>
    <row r="12" spans="1:6" ht="13.5" thickBot="1">
      <c r="B12" s="10" t="s">
        <v>119</v>
      </c>
      <c r="C12" s="133" t="s">
        <v>33</v>
      </c>
      <c r="D12" s="52" t="s">
        <v>65</v>
      </c>
      <c r="E12" s="61" t="s">
        <v>81</v>
      </c>
    </row>
    <row r="13" spans="1:6">
      <c r="B13" s="23" t="s">
        <v>10</v>
      </c>
      <c r="C13" s="36" t="s">
        <v>34</v>
      </c>
      <c r="E13" s="146" t="s">
        <v>82</v>
      </c>
    </row>
    <row r="14" spans="1:6">
      <c r="B14" s="23" t="s">
        <v>71</v>
      </c>
      <c r="C14" s="37" t="s">
        <v>45</v>
      </c>
      <c r="E14" s="66" t="s">
        <v>83</v>
      </c>
    </row>
    <row r="15" spans="1:6">
      <c r="B15" s="14" t="s">
        <v>11</v>
      </c>
      <c r="C15" s="37" t="s">
        <v>42</v>
      </c>
      <c r="E15" s="66" t="s">
        <v>38</v>
      </c>
    </row>
    <row r="16" spans="1:6">
      <c r="B16" s="10" t="s">
        <v>12</v>
      </c>
      <c r="C16" s="37" t="s">
        <v>43</v>
      </c>
      <c r="E16" s="62" t="s">
        <v>39</v>
      </c>
    </row>
    <row r="17" spans="2:5" ht="13.5" thickBot="1">
      <c r="B17" s="10" t="s">
        <v>13</v>
      </c>
      <c r="C17" s="38" t="s">
        <v>44</v>
      </c>
      <c r="E17" s="61" t="s">
        <v>40</v>
      </c>
    </row>
    <row r="18" spans="2:5" ht="13.5" thickBot="1">
      <c r="B18" s="11" t="s">
        <v>14</v>
      </c>
      <c r="E18" s="144" t="s">
        <v>138</v>
      </c>
    </row>
    <row r="19" spans="2:5">
      <c r="B19" s="15"/>
      <c r="E19" s="61"/>
    </row>
    <row r="20" spans="2:5" ht="13.5" thickBot="1">
      <c r="B20" s="15"/>
      <c r="C20" s="15"/>
      <c r="E20" s="145"/>
    </row>
    <row r="21" spans="2:5">
      <c r="B21" s="15"/>
      <c r="C21" s="15"/>
    </row>
    <row r="22" spans="2:5" ht="13.5" thickBot="1">
      <c r="B22" s="15"/>
      <c r="C22" s="15"/>
    </row>
    <row r="23" spans="2:5" ht="18" customHeight="1" thickBot="1">
      <c r="C23" s="135" t="s">
        <v>41</v>
      </c>
      <c r="D23" s="136" t="s">
        <v>54</v>
      </c>
      <c r="E23" s="137" t="s">
        <v>55</v>
      </c>
    </row>
    <row r="24" spans="2:5">
      <c r="B24" s="311" t="s">
        <v>56</v>
      </c>
      <c r="C24" s="110" t="s">
        <v>57</v>
      </c>
      <c r="D24" s="89">
        <v>130</v>
      </c>
      <c r="E24" s="90">
        <v>80</v>
      </c>
    </row>
    <row r="25" spans="2:5">
      <c r="B25" s="312"/>
      <c r="C25" s="111" t="s">
        <v>117</v>
      </c>
      <c r="D25" s="113">
        <v>160</v>
      </c>
      <c r="E25" s="114">
        <v>100</v>
      </c>
    </row>
    <row r="26" spans="2:5" ht="13.5" thickBot="1">
      <c r="B26" s="313"/>
      <c r="C26" s="53"/>
      <c r="D26" s="91"/>
      <c r="E26" s="92"/>
    </row>
    <row r="27" spans="2:5" ht="8.25" customHeight="1" thickBot="1">
      <c r="B27" s="25"/>
      <c r="C27" s="25"/>
      <c r="D27" s="26"/>
    </row>
    <row r="28" spans="2:5">
      <c r="B28" s="309" t="s">
        <v>79</v>
      </c>
      <c r="C28" s="110" t="s">
        <v>57</v>
      </c>
      <c r="D28" s="93"/>
    </row>
    <row r="29" spans="2:5" ht="13.5" thickBot="1">
      <c r="B29" s="310"/>
      <c r="C29" s="53" t="s">
        <v>117</v>
      </c>
      <c r="D29" s="115"/>
    </row>
    <row r="30" spans="2:5" ht="9.75" customHeight="1" thickBot="1">
      <c r="B30" s="25"/>
      <c r="C30" s="25"/>
      <c r="D30" s="26"/>
    </row>
    <row r="31" spans="2:5" ht="13.5" thickBot="1">
      <c r="C31" s="138" t="s">
        <v>86</v>
      </c>
      <c r="D31" s="132">
        <v>10</v>
      </c>
    </row>
    <row r="32" spans="2:5" ht="13.5" thickBot="1">
      <c r="B32" s="25"/>
      <c r="C32" s="25"/>
      <c r="D32" s="26"/>
    </row>
    <row r="33" spans="2:6">
      <c r="B33" s="139" t="s">
        <v>74</v>
      </c>
      <c r="C33" s="314" t="s">
        <v>127</v>
      </c>
      <c r="D33" s="315"/>
      <c r="E33" s="101">
        <v>6</v>
      </c>
      <c r="F33" s="122" t="s">
        <v>130</v>
      </c>
    </row>
    <row r="34" spans="2:6">
      <c r="B34" s="140" t="s">
        <v>73</v>
      </c>
      <c r="C34" s="305" t="s">
        <v>128</v>
      </c>
      <c r="D34" s="306"/>
      <c r="E34" s="102">
        <v>11</v>
      </c>
      <c r="F34" s="123" t="s">
        <v>131</v>
      </c>
    </row>
    <row r="35" spans="2:6">
      <c r="B35" s="140" t="s">
        <v>107</v>
      </c>
      <c r="C35" s="305" t="s">
        <v>129</v>
      </c>
      <c r="D35" s="306"/>
      <c r="E35" s="102">
        <v>10</v>
      </c>
      <c r="F35" s="123" t="s">
        <v>118</v>
      </c>
    </row>
    <row r="36" spans="2:6" hidden="1">
      <c r="B36" s="86" t="s">
        <v>109</v>
      </c>
      <c r="C36" s="80"/>
      <c r="D36" s="81"/>
      <c r="E36" s="76">
        <f>IF(B36&lt;&gt;"",E33+E34,"")</f>
        <v>17</v>
      </c>
    </row>
    <row r="37" spans="2:6" hidden="1">
      <c r="B37" s="87" t="s">
        <v>110</v>
      </c>
      <c r="C37" s="82"/>
      <c r="D37" s="83"/>
      <c r="E37" s="77">
        <f>IF(B37&lt;&gt;"",E33+E35,"")</f>
        <v>16</v>
      </c>
    </row>
    <row r="38" spans="2:6" hidden="1">
      <c r="B38" s="103" t="s">
        <v>111</v>
      </c>
      <c r="C38" s="104"/>
      <c r="D38" s="105"/>
      <c r="E38" s="78">
        <f>IF(B38&lt;&gt;"",E34+E35,"")</f>
        <v>21</v>
      </c>
    </row>
    <row r="39" spans="2:6" ht="13.5" hidden="1" thickBot="1">
      <c r="B39" s="88" t="s">
        <v>112</v>
      </c>
      <c r="C39" s="84"/>
      <c r="D39" s="85"/>
      <c r="E39" s="79">
        <f>IF(B39&lt;&gt;"",SUM(E33:E35),"")</f>
        <v>27</v>
      </c>
    </row>
    <row r="40" spans="2:6" ht="13.5" thickBot="1"/>
    <row r="41" spans="2:6" ht="17.25" customHeight="1" thickBot="1">
      <c r="B41" s="142" t="s">
        <v>123</v>
      </c>
      <c r="C41" s="141">
        <v>43101</v>
      </c>
    </row>
    <row r="42" spans="2:6" ht="17.25" customHeight="1"/>
  </sheetData>
  <sheetProtection sheet="1" objects="1" scenarios="1" selectLockedCells="1"/>
  <mergeCells count="7">
    <mergeCell ref="C1:D1"/>
    <mergeCell ref="C35:D35"/>
    <mergeCell ref="C3:D3"/>
    <mergeCell ref="B28:B29"/>
    <mergeCell ref="B24:B26"/>
    <mergeCell ref="C33:D33"/>
    <mergeCell ref="C34:D34"/>
  </mergeCells>
  <phoneticPr fontId="11" type="noConversion"/>
  <dataValidations count="10">
    <dataValidation operator="equal" allowBlank="1" showErrorMessage="1" sqref="C30 C27 B24 B27:B30 B32:C32 C31:D31" xr:uid="{00000000-0002-0000-0100-000000000000}">
      <formula1>0</formula1>
      <formula2>0</formula2>
    </dataValidation>
    <dataValidation type="list" allowBlank="1" showInputMessage="1" showErrorMessage="1" sqref="B36" xr:uid="{00000000-0002-0000-0100-000001000000}">
      <formula1>"Options 1+2,"</formula1>
    </dataValidation>
    <dataValidation type="list" allowBlank="1" showInputMessage="1" showErrorMessage="1" sqref="B37" xr:uid="{00000000-0002-0000-0100-000002000000}">
      <formula1>"Options 1+3,"</formula1>
    </dataValidation>
    <dataValidation type="list" allowBlank="1" showInputMessage="1" showErrorMessage="1" sqref="B38" xr:uid="{00000000-0002-0000-0100-000003000000}">
      <formula1>"Options 2+3,"</formula1>
    </dataValidation>
    <dataValidation type="list" allowBlank="1" showInputMessage="1" showErrorMessage="1" sqref="B39" xr:uid="{00000000-0002-0000-0100-000004000000}">
      <formula1>"Options 1+2+3,"</formula1>
    </dataValidation>
    <dataValidation type="list" allowBlank="1" showInputMessage="1" showErrorMessage="1" sqref="B33" xr:uid="{00000000-0002-0000-0100-000005000000}">
      <formula1>"Option 1,"</formula1>
    </dataValidation>
    <dataValidation type="list" allowBlank="1" showInputMessage="1" showErrorMessage="1" sqref="B34" xr:uid="{00000000-0002-0000-0100-000006000000}">
      <formula1>"Option 2,"</formula1>
    </dataValidation>
    <dataValidation type="list" allowBlank="1" showInputMessage="1" showErrorMessage="1" sqref="B35" xr:uid="{00000000-0002-0000-0100-000007000000}">
      <formula1>"Option 3,"</formula1>
    </dataValidation>
    <dataValidation type="list" allowBlank="1" showInputMessage="1" showErrorMessage="1" sqref="C25 C29" xr:uid="{00000000-0002-0000-0100-000008000000}">
      <formula1>"3 Nuitées,"</formula1>
    </dataValidation>
    <dataValidation type="list" allowBlank="1" showInputMessage="1" showErrorMessage="1" sqref="C24 C28" xr:uid="{00000000-0002-0000-0100-000009000000}">
      <formula1>"2 Nuitées,"</formula1>
    </dataValidation>
  </dataValidations>
  <pageMargins left="0.15763888888888888" right="0.15763888888888888" top="0.39513888888888893" bottom="0.39513888888888893" header="0.15763888888888888" footer="0.15763888888888888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"/>
  <sheetViews>
    <sheetView workbookViewId="0">
      <selection activeCell="C12" sqref="C12"/>
    </sheetView>
  </sheetViews>
  <sheetFormatPr baseColWidth="10" defaultRowHeight="12.75"/>
  <sheetData/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23</vt:i4>
      </vt:variant>
    </vt:vector>
  </HeadingPairs>
  <TitlesOfParts>
    <vt:vector size="26" baseType="lpstr">
      <vt:lpstr>Inscription</vt:lpstr>
      <vt:lpstr>Références</vt:lpstr>
      <vt:lpstr>Feuil1</vt:lpstr>
      <vt:lpstr>_01_01_2016</vt:lpstr>
      <vt:lpstr>Au_01_01_année_JNE</vt:lpstr>
      <vt:lpstr>Choix_Chambre</vt:lpstr>
      <vt:lpstr>Choix_Chambre_Enfant</vt:lpstr>
      <vt:lpstr>Choix_Formule_JNE</vt:lpstr>
      <vt:lpstr>Choix_Options</vt:lpstr>
      <vt:lpstr>Choix_Single_2n</vt:lpstr>
      <vt:lpstr>Choix_Single_3n</vt:lpstr>
      <vt:lpstr>Choix_Transport</vt:lpstr>
      <vt:lpstr>CJT</vt:lpstr>
      <vt:lpstr>Liste_AS</vt:lpstr>
      <vt:lpstr>Liste_Formules_JNE</vt:lpstr>
      <vt:lpstr>Liste_Options</vt:lpstr>
      <vt:lpstr>Liste_Prix_Formules_JNE</vt:lpstr>
      <vt:lpstr>Liste_Société</vt:lpstr>
      <vt:lpstr>Liste_Sports</vt:lpstr>
      <vt:lpstr>Repas_Midi_3eJ</vt:lpstr>
      <vt:lpstr>Tableau_Cotisations</vt:lpstr>
      <vt:lpstr>Tableau_Formules_JNE</vt:lpstr>
      <vt:lpstr>Tableau_Tarifs_Options</vt:lpstr>
      <vt:lpstr>Tarifs_Options</vt:lpstr>
      <vt:lpstr>Inscription!Zone_d_impression</vt:lpstr>
      <vt:lpstr>Références!Zone_d_impression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USORTF</cp:lastModifiedBy>
  <cp:lastPrinted>2018-02-06T18:14:29Z</cp:lastPrinted>
  <dcterms:created xsi:type="dcterms:W3CDTF">2010-08-24T19:09:55Z</dcterms:created>
  <dcterms:modified xsi:type="dcterms:W3CDTF">2018-02-20T10:05:48Z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